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8355" firstSheet="1" activeTab="1"/>
  </bookViews>
  <sheets>
    <sheet name="File gốc" sheetId="2" state="hidden" r:id="rId1"/>
    <sheet name="Theo dõi nâng lương" sheetId="3" r:id="rId2"/>
    <sheet name="Hệ số" sheetId="4" state="hidden" r:id="rId3"/>
  </sheets>
  <definedNames>
    <definedName name="_xlnm.Print_Titles" localSheetId="0">'File gốc'!$A:$I,'File gốc'!$1:$7</definedName>
  </definedNames>
  <calcPr calcId="162913"/>
</workbook>
</file>

<file path=xl/calcChain.xml><?xml version="1.0" encoding="utf-8"?>
<calcChain xmlns="http://schemas.openxmlformats.org/spreadsheetml/2006/main">
  <c r="N68" i="3" l="1"/>
  <c r="N69" i="3"/>
  <c r="D14" i="3"/>
  <c r="C11" i="3"/>
  <c r="B6" i="3"/>
  <c r="C7" i="3"/>
  <c r="B5" i="3"/>
  <c r="F48" i="3"/>
  <c r="I48" i="3" s="1"/>
  <c r="F6" i="3"/>
  <c r="I6" i="3" s="1"/>
  <c r="Q68" i="3"/>
  <c r="K30" i="3"/>
  <c r="J30" i="3" s="1"/>
  <c r="R30" i="3" s="1"/>
  <c r="K31" i="3"/>
  <c r="J31" i="3" s="1"/>
  <c r="R31" i="3" s="1"/>
  <c r="K32" i="3"/>
  <c r="J32" i="3" s="1"/>
  <c r="R32" i="3" s="1"/>
  <c r="K33" i="3"/>
  <c r="J33" i="3" s="1"/>
  <c r="R33" i="3" s="1"/>
  <c r="K34" i="3"/>
  <c r="J34" i="3" s="1"/>
  <c r="R34" i="3" s="1"/>
  <c r="K35" i="3"/>
  <c r="J35" i="3" s="1"/>
  <c r="R35" i="3" s="1"/>
  <c r="K36" i="3"/>
  <c r="J36" i="3" s="1"/>
  <c r="R36" i="3" s="1"/>
  <c r="K37" i="3"/>
  <c r="K38" i="3"/>
  <c r="S38" i="3" s="1"/>
  <c r="K39" i="3"/>
  <c r="J39" i="3" s="1"/>
  <c r="R39" i="3" s="1"/>
  <c r="K40" i="3"/>
  <c r="J40" i="3" s="1"/>
  <c r="R40" i="3" s="1"/>
  <c r="K41" i="3"/>
  <c r="J41" i="3" s="1"/>
  <c r="R41" i="3" s="1"/>
  <c r="K42" i="3"/>
  <c r="J42" i="3" s="1"/>
  <c r="R42" i="3" s="1"/>
  <c r="K43" i="3"/>
  <c r="S43" i="3" s="1"/>
  <c r="K44" i="3"/>
  <c r="J44" i="3" s="1"/>
  <c r="R44" i="3" s="1"/>
  <c r="K45" i="3"/>
  <c r="J45" i="3" s="1"/>
  <c r="R45" i="3" s="1"/>
  <c r="K46" i="3"/>
  <c r="S46" i="3" s="1"/>
  <c r="K47" i="3"/>
  <c r="J47" i="3" s="1"/>
  <c r="R47" i="3" s="1"/>
  <c r="K48" i="3"/>
  <c r="J48" i="3" s="1"/>
  <c r="R48" i="3" s="1"/>
  <c r="K49" i="3"/>
  <c r="J49" i="3" s="1"/>
  <c r="R49" i="3" s="1"/>
  <c r="K50" i="3"/>
  <c r="J50" i="3" s="1"/>
  <c r="R50" i="3" s="1"/>
  <c r="K51" i="3"/>
  <c r="S51" i="3" s="1"/>
  <c r="K52" i="3"/>
  <c r="J52" i="3" s="1"/>
  <c r="R52" i="3" s="1"/>
  <c r="K53" i="3"/>
  <c r="S53" i="3" s="1"/>
  <c r="K54" i="3"/>
  <c r="J54" i="3" s="1"/>
  <c r="R54" i="3" s="1"/>
  <c r="K55" i="3"/>
  <c r="S55" i="3" s="1"/>
  <c r="K56" i="3"/>
  <c r="J56" i="3" s="1"/>
  <c r="R56" i="3" s="1"/>
  <c r="K57" i="3"/>
  <c r="S57" i="3" s="1"/>
  <c r="K58" i="3"/>
  <c r="S58" i="3" s="1"/>
  <c r="K59" i="3"/>
  <c r="S59" i="3" s="1"/>
  <c r="K60" i="3"/>
  <c r="J60" i="3" s="1"/>
  <c r="R60" i="3" s="1"/>
  <c r="K61" i="3"/>
  <c r="S61" i="3" s="1"/>
  <c r="K62" i="3"/>
  <c r="J62" i="3" s="1"/>
  <c r="K63" i="3"/>
  <c r="K64" i="3"/>
  <c r="J64" i="3" s="1"/>
  <c r="K65" i="3"/>
  <c r="S65" i="3" s="1"/>
  <c r="K66" i="3"/>
  <c r="J66" i="3" s="1"/>
  <c r="K67" i="3"/>
  <c r="S67" i="3" s="1"/>
  <c r="K6" i="3"/>
  <c r="J6" i="3" s="1"/>
  <c r="R6" i="3" s="1"/>
  <c r="K7" i="3"/>
  <c r="J7" i="3" s="1"/>
  <c r="R7" i="3" s="1"/>
  <c r="K8" i="3"/>
  <c r="J8" i="3" s="1"/>
  <c r="R8" i="3" s="1"/>
  <c r="K9" i="3"/>
  <c r="J9" i="3" s="1"/>
  <c r="R9" i="3" s="1"/>
  <c r="K10" i="3"/>
  <c r="J10" i="3" s="1"/>
  <c r="R10" i="3" s="1"/>
  <c r="K11" i="3"/>
  <c r="S11" i="3" s="1"/>
  <c r="K12" i="3"/>
  <c r="J12" i="3" s="1"/>
  <c r="R12" i="3" s="1"/>
  <c r="K13" i="3"/>
  <c r="K14" i="3"/>
  <c r="J14" i="3" s="1"/>
  <c r="R14" i="3" s="1"/>
  <c r="K15" i="3"/>
  <c r="J15" i="3" s="1"/>
  <c r="R15" i="3" s="1"/>
  <c r="S15" i="3"/>
  <c r="K16" i="3"/>
  <c r="J16" i="3" s="1"/>
  <c r="R16" i="3" s="1"/>
  <c r="K17" i="3"/>
  <c r="J17" i="3" s="1"/>
  <c r="R17" i="3" s="1"/>
  <c r="K18" i="3"/>
  <c r="J18" i="3" s="1"/>
  <c r="R18" i="3" s="1"/>
  <c r="K19" i="3"/>
  <c r="J19" i="3" s="1"/>
  <c r="R19" i="3" s="1"/>
  <c r="K20" i="3"/>
  <c r="J20" i="3" s="1"/>
  <c r="R20" i="3" s="1"/>
  <c r="K21" i="3"/>
  <c r="K22" i="3"/>
  <c r="J22" i="3" s="1"/>
  <c r="R22" i="3" s="1"/>
  <c r="K23" i="3"/>
  <c r="J23" i="3" s="1"/>
  <c r="R23" i="3" s="1"/>
  <c r="K24" i="3"/>
  <c r="J24" i="3" s="1"/>
  <c r="R24" i="3" s="1"/>
  <c r="K25" i="3"/>
  <c r="J25" i="3" s="1"/>
  <c r="R25" i="3" s="1"/>
  <c r="K26" i="3"/>
  <c r="J26" i="3" s="1"/>
  <c r="R26" i="3" s="1"/>
  <c r="K27" i="3"/>
  <c r="S27" i="3" s="1"/>
  <c r="K28" i="3"/>
  <c r="K29" i="3"/>
  <c r="J29" i="3" s="1"/>
  <c r="R29" i="3" s="1"/>
  <c r="K5" i="3"/>
  <c r="F51" i="3"/>
  <c r="I51" i="3" s="1"/>
  <c r="M51" i="3" s="1"/>
  <c r="F52" i="3"/>
  <c r="I52" i="3" s="1"/>
  <c r="F53" i="3"/>
  <c r="I53" i="3" s="1"/>
  <c r="F54" i="3"/>
  <c r="I54" i="3" s="1"/>
  <c r="F55" i="3"/>
  <c r="I55" i="3" s="1"/>
  <c r="M55" i="3" s="1"/>
  <c r="N55" i="3" s="1"/>
  <c r="O55" i="3" s="1"/>
  <c r="F56" i="3"/>
  <c r="I56" i="3" s="1"/>
  <c r="M56" i="3" s="1"/>
  <c r="F57" i="3"/>
  <c r="I57" i="3" s="1"/>
  <c r="F58" i="3"/>
  <c r="I58" i="3" s="1"/>
  <c r="F59" i="3"/>
  <c r="I59" i="3" s="1"/>
  <c r="M59" i="3" s="1"/>
  <c r="N59" i="3" s="1"/>
  <c r="O59" i="3" s="1"/>
  <c r="F60" i="3"/>
  <c r="I60" i="3" s="1"/>
  <c r="F61" i="3"/>
  <c r="I61" i="3" s="1"/>
  <c r="F62" i="3"/>
  <c r="I62" i="3" s="1"/>
  <c r="F63" i="3"/>
  <c r="I63" i="3" s="1"/>
  <c r="F64" i="3"/>
  <c r="I64" i="3" s="1"/>
  <c r="F65" i="3"/>
  <c r="I65" i="3" s="1"/>
  <c r="F66" i="3"/>
  <c r="I66" i="3" s="1"/>
  <c r="F67" i="3"/>
  <c r="I67" i="3" s="1"/>
  <c r="M67" i="3" s="1"/>
  <c r="F7" i="3"/>
  <c r="I7" i="3" s="1"/>
  <c r="M7" i="3" s="1"/>
  <c r="F8" i="3"/>
  <c r="I8" i="3" s="1"/>
  <c r="F9" i="3"/>
  <c r="I9" i="3" s="1"/>
  <c r="F10" i="3"/>
  <c r="I10" i="3" s="1"/>
  <c r="M10" i="3" s="1"/>
  <c r="N10" i="3" s="1"/>
  <c r="O10" i="3" s="1"/>
  <c r="F11" i="3"/>
  <c r="I11" i="3" s="1"/>
  <c r="M11" i="3" s="1"/>
  <c r="F12" i="3"/>
  <c r="I12" i="3" s="1"/>
  <c r="F13" i="3"/>
  <c r="I13" i="3" s="1"/>
  <c r="F14" i="3"/>
  <c r="I14" i="3" s="1"/>
  <c r="F15" i="3"/>
  <c r="I15" i="3" s="1"/>
  <c r="F16" i="3"/>
  <c r="I16" i="3" s="1"/>
  <c r="F17" i="3"/>
  <c r="I17" i="3" s="1"/>
  <c r="F18" i="3"/>
  <c r="I18" i="3" s="1"/>
  <c r="M18" i="3" s="1"/>
  <c r="F19" i="3"/>
  <c r="I19" i="3" s="1"/>
  <c r="F20" i="3"/>
  <c r="I20" i="3" s="1"/>
  <c r="F21" i="3"/>
  <c r="I21" i="3" s="1"/>
  <c r="M21" i="3" s="1"/>
  <c r="N21" i="3" s="1"/>
  <c r="O21" i="3" s="1"/>
  <c r="F22" i="3"/>
  <c r="I22" i="3" s="1"/>
  <c r="F23" i="3"/>
  <c r="I23" i="3" s="1"/>
  <c r="M23" i="3" s="1"/>
  <c r="N23" i="3" s="1"/>
  <c r="O23" i="3" s="1"/>
  <c r="F24" i="3"/>
  <c r="I24" i="3" s="1"/>
  <c r="F25" i="3"/>
  <c r="I25" i="3" s="1"/>
  <c r="F26" i="3"/>
  <c r="I26" i="3" s="1"/>
  <c r="F27" i="3"/>
  <c r="I27" i="3" s="1"/>
  <c r="M27" i="3" s="1"/>
  <c r="N27" i="3" s="1"/>
  <c r="O27" i="3" s="1"/>
  <c r="F28" i="3"/>
  <c r="I28" i="3" s="1"/>
  <c r="F29" i="3"/>
  <c r="I29" i="3" s="1"/>
  <c r="F30" i="3"/>
  <c r="I30" i="3" s="1"/>
  <c r="F31" i="3"/>
  <c r="I31" i="3" s="1"/>
  <c r="M31" i="3" s="1"/>
  <c r="N31" i="3" s="1"/>
  <c r="O31" i="3" s="1"/>
  <c r="F32" i="3"/>
  <c r="I32" i="3" s="1"/>
  <c r="M32" i="3" s="1"/>
  <c r="N32" i="3" s="1"/>
  <c r="P32" i="3" s="1"/>
  <c r="F33" i="3"/>
  <c r="I33" i="3" s="1"/>
  <c r="M33" i="3" s="1"/>
  <c r="N33" i="3" s="1"/>
  <c r="O33" i="3" s="1"/>
  <c r="F34" i="3"/>
  <c r="I34" i="3" s="1"/>
  <c r="F35" i="3"/>
  <c r="I35" i="3" s="1"/>
  <c r="F36" i="3"/>
  <c r="I36" i="3" s="1"/>
  <c r="M36" i="3" s="1"/>
  <c r="N36" i="3" s="1"/>
  <c r="O36" i="3" s="1"/>
  <c r="F37" i="3"/>
  <c r="I37" i="3" s="1"/>
  <c r="M37" i="3" s="1"/>
  <c r="N37" i="3" s="1"/>
  <c r="O37" i="3" s="1"/>
  <c r="F38" i="3"/>
  <c r="I38" i="3" s="1"/>
  <c r="M38" i="3" s="1"/>
  <c r="N38" i="3" s="1"/>
  <c r="O38" i="3" s="1"/>
  <c r="F39" i="3"/>
  <c r="I39" i="3" s="1"/>
  <c r="F40" i="3"/>
  <c r="I40" i="3" s="1"/>
  <c r="F41" i="3"/>
  <c r="I41" i="3" s="1"/>
  <c r="F42" i="3"/>
  <c r="I42" i="3" s="1"/>
  <c r="M42" i="3" s="1"/>
  <c r="N42" i="3" s="1"/>
  <c r="O42" i="3" s="1"/>
  <c r="F43" i="3"/>
  <c r="I43" i="3" s="1"/>
  <c r="M43" i="3" s="1"/>
  <c r="N43" i="3" s="1"/>
  <c r="O43" i="3" s="1"/>
  <c r="F44" i="3"/>
  <c r="I44" i="3" s="1"/>
  <c r="F45" i="3"/>
  <c r="I45" i="3" s="1"/>
  <c r="F46" i="3"/>
  <c r="I46" i="3" s="1"/>
  <c r="M46" i="3" s="1"/>
  <c r="N46" i="3" s="1"/>
  <c r="O46" i="3" s="1"/>
  <c r="F47" i="3"/>
  <c r="I47" i="3" s="1"/>
  <c r="F49" i="3"/>
  <c r="I49" i="3" s="1"/>
  <c r="F50" i="3"/>
  <c r="I50" i="3" s="1"/>
  <c r="F5" i="3"/>
  <c r="I5" i="3" s="1"/>
  <c r="M5" i="3" s="1"/>
  <c r="N5" i="3" s="1"/>
  <c r="O5" i="3" s="1"/>
  <c r="E60" i="3"/>
  <c r="E59" i="3"/>
  <c r="E50" i="3"/>
  <c r="E51" i="3"/>
  <c r="E52" i="3"/>
  <c r="E53" i="3"/>
  <c r="E54" i="3"/>
  <c r="E55" i="3"/>
  <c r="E56" i="3"/>
  <c r="E57" i="3"/>
  <c r="E58" i="3"/>
  <c r="E61" i="3"/>
  <c r="E62" i="3"/>
  <c r="E63" i="3"/>
  <c r="E64" i="3"/>
  <c r="E65" i="3"/>
  <c r="E66" i="3"/>
  <c r="E67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" i="3"/>
  <c r="D7" i="3"/>
  <c r="D8" i="3"/>
  <c r="D9" i="3"/>
  <c r="D10" i="3"/>
  <c r="D11" i="3"/>
  <c r="D12" i="3"/>
  <c r="D13" i="3"/>
  <c r="D15" i="3"/>
  <c r="D16" i="3"/>
  <c r="D17" i="3"/>
  <c r="D18" i="3"/>
  <c r="C10" i="3"/>
  <c r="C12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" i="3"/>
  <c r="C8" i="3"/>
  <c r="C9" i="3"/>
  <c r="B57" i="3"/>
  <c r="B58" i="3"/>
  <c r="B59" i="3"/>
  <c r="B60" i="3"/>
  <c r="B61" i="3"/>
  <c r="B62" i="3"/>
  <c r="B63" i="3"/>
  <c r="B64" i="3"/>
  <c r="B65" i="3"/>
  <c r="B66" i="3"/>
  <c r="B67" i="3"/>
  <c r="B46" i="3"/>
  <c r="B47" i="3"/>
  <c r="B48" i="3"/>
  <c r="B49" i="3"/>
  <c r="B50" i="3"/>
  <c r="B51" i="3"/>
  <c r="B52" i="3"/>
  <c r="B53" i="3"/>
  <c r="B54" i="3"/>
  <c r="B55" i="3"/>
  <c r="B56" i="3"/>
  <c r="B40" i="3"/>
  <c r="B41" i="3"/>
  <c r="B42" i="3"/>
  <c r="B43" i="3"/>
  <c r="B44" i="3"/>
  <c r="B45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E5" i="3"/>
  <c r="D5" i="3"/>
  <c r="C5" i="3"/>
  <c r="D2" i="4"/>
  <c r="E2" i="4" s="1"/>
  <c r="F2" i="4" s="1"/>
  <c r="G2" i="4" s="1"/>
  <c r="H2" i="4" s="1"/>
  <c r="I2" i="4" s="1"/>
  <c r="J2" i="4" s="1"/>
  <c r="C2" i="4"/>
  <c r="F2" i="3"/>
  <c r="J11" i="3"/>
  <c r="R11" i="3" s="1"/>
  <c r="S23" i="3" l="1"/>
  <c r="S9" i="3"/>
  <c r="S17" i="3"/>
  <c r="S31" i="3"/>
  <c r="S41" i="3"/>
  <c r="J27" i="3"/>
  <c r="R27" i="3" s="1"/>
  <c r="M47" i="3"/>
  <c r="N47" i="3" s="1"/>
  <c r="M63" i="3"/>
  <c r="N63" i="3" s="1"/>
  <c r="O63" i="3" s="1"/>
  <c r="S25" i="3"/>
  <c r="S19" i="3"/>
  <c r="S50" i="3"/>
  <c r="S47" i="3"/>
  <c r="M48" i="3"/>
  <c r="N48" i="3" s="1"/>
  <c r="P48" i="3" s="1"/>
  <c r="M20" i="3"/>
  <c r="N20" i="3" s="1"/>
  <c r="M16" i="3"/>
  <c r="N16" i="3" s="1"/>
  <c r="P16" i="3" s="1"/>
  <c r="M12" i="3"/>
  <c r="N12" i="3" s="1"/>
  <c r="M8" i="3"/>
  <c r="N8" i="3" s="1"/>
  <c r="P8" i="3" s="1"/>
  <c r="M14" i="3"/>
  <c r="N14" i="3"/>
  <c r="O14" i="3" s="1"/>
  <c r="J21" i="3"/>
  <c r="R21" i="3" s="1"/>
  <c r="S21" i="3"/>
  <c r="M6" i="3"/>
  <c r="N6" i="3"/>
  <c r="M60" i="3"/>
  <c r="N60" i="3" s="1"/>
  <c r="O60" i="3" s="1"/>
  <c r="M40" i="3"/>
  <c r="M50" i="3"/>
  <c r="N50" i="3" s="1"/>
  <c r="O50" i="3" s="1"/>
  <c r="M45" i="3"/>
  <c r="N45" i="3" s="1"/>
  <c r="O45" i="3" s="1"/>
  <c r="M41" i="3"/>
  <c r="N41" i="3" s="1"/>
  <c r="O41" i="3" s="1"/>
  <c r="M17" i="3"/>
  <c r="N17" i="3" s="1"/>
  <c r="O17" i="3" s="1"/>
  <c r="M66" i="3"/>
  <c r="M62" i="3"/>
  <c r="N62" i="3" s="1"/>
  <c r="M58" i="3"/>
  <c r="N58" i="3" s="1"/>
  <c r="O58" i="3" s="1"/>
  <c r="M54" i="3"/>
  <c r="N54" i="3" s="1"/>
  <c r="O54" i="3" s="1"/>
  <c r="M39" i="3"/>
  <c r="N39" i="3" s="1"/>
  <c r="M13" i="3"/>
  <c r="N13" i="3" s="1"/>
  <c r="M49" i="3"/>
  <c r="N49" i="3" s="1"/>
  <c r="O49" i="3" s="1"/>
  <c r="M65" i="3"/>
  <c r="N65" i="3" s="1"/>
  <c r="O65" i="3" s="1"/>
  <c r="M61" i="3"/>
  <c r="M57" i="3"/>
  <c r="N57" i="3" s="1"/>
  <c r="O57" i="3" s="1"/>
  <c r="M53" i="3"/>
  <c r="N53" i="3" s="1"/>
  <c r="O53" i="3" s="1"/>
  <c r="J37" i="3"/>
  <c r="R37" i="3" s="1"/>
  <c r="S37" i="3"/>
  <c r="M64" i="3"/>
  <c r="N56" i="3"/>
  <c r="O56" i="3" s="1"/>
  <c r="M52" i="3"/>
  <c r="N52" i="3" s="1"/>
  <c r="O52" i="3" s="1"/>
  <c r="M44" i="3"/>
  <c r="M9" i="3"/>
  <c r="N11" i="3"/>
  <c r="O11" i="3" s="1"/>
  <c r="N67" i="3"/>
  <c r="O67" i="3" s="1"/>
  <c r="N51" i="3"/>
  <c r="O51" i="3" s="1"/>
  <c r="J13" i="3"/>
  <c r="R13" i="3" s="1"/>
  <c r="S13" i="3"/>
  <c r="S7" i="3"/>
  <c r="S66" i="3"/>
  <c r="S45" i="3"/>
  <c r="S39" i="3"/>
  <c r="N7" i="3"/>
  <c r="O7" i="3" s="1"/>
  <c r="N18" i="3"/>
  <c r="O18" i="3" s="1"/>
  <c r="M26" i="3"/>
  <c r="N26" i="3" s="1"/>
  <c r="O26" i="3" s="1"/>
  <c r="M35" i="3"/>
  <c r="M30" i="3"/>
  <c r="N30" i="3" s="1"/>
  <c r="O30" i="3" s="1"/>
  <c r="M25" i="3"/>
  <c r="N25" i="3" s="1"/>
  <c r="M19" i="3"/>
  <c r="M15" i="3"/>
  <c r="N15" i="3" s="1"/>
  <c r="O15" i="3" s="1"/>
  <c r="M34" i="3"/>
  <c r="N34" i="3" s="1"/>
  <c r="M29" i="3"/>
  <c r="N29" i="3" s="1"/>
  <c r="M24" i="3"/>
  <c r="N24" i="3" s="1"/>
  <c r="P10" i="3"/>
  <c r="M28" i="3"/>
  <c r="N28" i="3" s="1"/>
  <c r="O28" i="3" s="1"/>
  <c r="P46" i="3"/>
  <c r="P42" i="3"/>
  <c r="P36" i="3"/>
  <c r="O32" i="3"/>
  <c r="M22" i="3"/>
  <c r="N22" i="3" s="1"/>
  <c r="O22" i="3" s="1"/>
  <c r="P38" i="3"/>
  <c r="P59" i="3"/>
  <c r="P55" i="3"/>
  <c r="P43" i="3"/>
  <c r="P37" i="3"/>
  <c r="P33" i="3"/>
  <c r="P31" i="3"/>
  <c r="Q31" i="3" s="1"/>
  <c r="P27" i="3"/>
  <c r="P23" i="3"/>
  <c r="Q23" i="3" s="1"/>
  <c r="P21" i="3"/>
  <c r="Q21" i="3" s="1"/>
  <c r="P5" i="3"/>
  <c r="Q5" i="3" s="1"/>
  <c r="J43" i="3"/>
  <c r="R43" i="3" s="1"/>
  <c r="S29" i="3"/>
  <c r="S26" i="3"/>
  <c r="S24" i="3"/>
  <c r="S22" i="3"/>
  <c r="S20" i="3"/>
  <c r="S18" i="3"/>
  <c r="S16" i="3"/>
  <c r="S14" i="3"/>
  <c r="S12" i="3"/>
  <c r="S10" i="3"/>
  <c r="S8" i="3"/>
  <c r="S62" i="3"/>
  <c r="S56" i="3"/>
  <c r="S33" i="3"/>
  <c r="J55" i="3"/>
  <c r="R55" i="3" s="1"/>
  <c r="J58" i="3"/>
  <c r="R58" i="3" s="1"/>
  <c r="S64" i="3"/>
  <c r="S35" i="3"/>
  <c r="S49" i="3"/>
  <c r="J46" i="3"/>
  <c r="R46" i="3" s="1"/>
  <c r="J38" i="3"/>
  <c r="R38" i="3" s="1"/>
  <c r="S54" i="3"/>
  <c r="S48" i="3"/>
  <c r="S44" i="3"/>
  <c r="S42" i="3"/>
  <c r="S40" i="3"/>
  <c r="S36" i="3"/>
  <c r="S34" i="3"/>
  <c r="S32" i="3"/>
  <c r="S30" i="3"/>
  <c r="J65" i="3"/>
  <c r="J59" i="3"/>
  <c r="R59" i="3" s="1"/>
  <c r="S6" i="3"/>
  <c r="J28" i="3"/>
  <c r="R28" i="3" s="1"/>
  <c r="S28" i="3"/>
  <c r="J53" i="3"/>
  <c r="R53" i="3" s="1"/>
  <c r="J5" i="3"/>
  <c r="R5" i="3" s="1"/>
  <c r="S5" i="3"/>
  <c r="J63" i="3"/>
  <c r="S63" i="3"/>
  <c r="S60" i="3"/>
  <c r="S52" i="3"/>
  <c r="J61" i="3"/>
  <c r="R61" i="3" s="1"/>
  <c r="J57" i="3"/>
  <c r="R57" i="3" s="1"/>
  <c r="J51" i="3"/>
  <c r="R51" i="3" s="1"/>
  <c r="O6" i="3" l="1"/>
  <c r="O47" i="3"/>
  <c r="P47" i="3"/>
  <c r="P63" i="3"/>
  <c r="Q63" i="3" s="1"/>
  <c r="P50" i="3"/>
  <c r="Q50" i="3" s="1"/>
  <c r="P6" i="3"/>
  <c r="P67" i="3"/>
  <c r="P56" i="3"/>
  <c r="Q56" i="3" s="1"/>
  <c r="N44" i="3"/>
  <c r="O44" i="3" s="1"/>
  <c r="P52" i="3"/>
  <c r="Q52" i="3" s="1"/>
  <c r="P51" i="3"/>
  <c r="Q51" i="3" s="1"/>
  <c r="P58" i="3"/>
  <c r="Q58" i="3" s="1"/>
  <c r="P7" i="3"/>
  <c r="Q7" i="3" s="1"/>
  <c r="P41" i="3"/>
  <c r="Q41" i="3" s="1"/>
  <c r="P54" i="3"/>
  <c r="P49" i="3"/>
  <c r="P53" i="3"/>
  <c r="P45" i="3"/>
  <c r="Q45" i="3" s="1"/>
  <c r="P14" i="3"/>
  <c r="Q14" i="3" s="1"/>
  <c r="O62" i="3"/>
  <c r="P62" i="3"/>
  <c r="P12" i="3"/>
  <c r="O12" i="3"/>
  <c r="P13" i="3"/>
  <c r="O13" i="3"/>
  <c r="O39" i="3"/>
  <c r="P39" i="3"/>
  <c r="O20" i="3"/>
  <c r="P20" i="3"/>
  <c r="O8" i="3"/>
  <c r="Q8" i="3" s="1"/>
  <c r="P17" i="3"/>
  <c r="P57" i="3"/>
  <c r="Q57" i="3" s="1"/>
  <c r="P65" i="3"/>
  <c r="Q65" i="3" s="1"/>
  <c r="P60" i="3"/>
  <c r="Q60" i="3" s="1"/>
  <c r="O16" i="3"/>
  <c r="Q16" i="3" s="1"/>
  <c r="O48" i="3"/>
  <c r="Q48" i="3" s="1"/>
  <c r="N66" i="3"/>
  <c r="O66" i="3" s="1"/>
  <c r="N40" i="3"/>
  <c r="O40" i="3" s="1"/>
  <c r="N19" i="3"/>
  <c r="O19" i="3" s="1"/>
  <c r="N64" i="3"/>
  <c r="P64" i="3" s="1"/>
  <c r="N61" i="3"/>
  <c r="O61" i="3" s="1"/>
  <c r="N9" i="3"/>
  <c r="O9" i="3" s="1"/>
  <c r="P11" i="3"/>
  <c r="Q11" i="3" s="1"/>
  <c r="P26" i="3"/>
  <c r="Q26" i="3" s="1"/>
  <c r="P18" i="3"/>
  <c r="Q18" i="3" s="1"/>
  <c r="O25" i="3"/>
  <c r="P25" i="3"/>
  <c r="O34" i="3"/>
  <c r="P34" i="3"/>
  <c r="O29" i="3"/>
  <c r="P29" i="3"/>
  <c r="O24" i="3"/>
  <c r="N35" i="3"/>
  <c r="O35" i="3" s="1"/>
  <c r="P24" i="3"/>
  <c r="P30" i="3"/>
  <c r="Q30" i="3" s="1"/>
  <c r="P15" i="3"/>
  <c r="Q15" i="3" s="1"/>
  <c r="P28" i="3"/>
  <c r="Q28" i="3" s="1"/>
  <c r="P22" i="3"/>
  <c r="Q22" i="3" s="1"/>
  <c r="Q37" i="3"/>
  <c r="Q33" i="3"/>
  <c r="Q32" i="3"/>
  <c r="Q38" i="3"/>
  <c r="Q46" i="3"/>
  <c r="Q36" i="3"/>
  <c r="Q59" i="3"/>
  <c r="Q55" i="3"/>
  <c r="Q43" i="3"/>
  <c r="Q27" i="3"/>
  <c r="Q6" i="3" l="1"/>
  <c r="Q12" i="3"/>
  <c r="Q47" i="3"/>
  <c r="Q29" i="3"/>
  <c r="Q25" i="3"/>
  <c r="Q20" i="3"/>
  <c r="P44" i="3"/>
  <c r="Q44" i="3" s="1"/>
  <c r="P66" i="3"/>
  <c r="Q66" i="3" s="1"/>
  <c r="P9" i="3"/>
  <c r="Q9" i="3" s="1"/>
  <c r="Q13" i="3"/>
  <c r="Q62" i="3"/>
  <c r="P40" i="3"/>
  <c r="Q40" i="3" s="1"/>
  <c r="P61" i="3"/>
  <c r="Q61" i="3" s="1"/>
  <c r="P19" i="3"/>
  <c r="Q19" i="3" s="1"/>
  <c r="O64" i="3"/>
  <c r="Q64" i="3" s="1"/>
  <c r="Q24" i="3"/>
  <c r="Q34" i="3"/>
  <c r="P35" i="3"/>
  <c r="Q35" i="3" s="1"/>
  <c r="Q17" i="3"/>
  <c r="Q10" i="3"/>
  <c r="Q49" i="3"/>
  <c r="Q67" i="3"/>
  <c r="Q42" i="3"/>
  <c r="Q39" i="3"/>
  <c r="Q54" i="3"/>
  <c r="Q53" i="3"/>
</calcChain>
</file>

<file path=xl/sharedStrings.xml><?xml version="1.0" encoding="utf-8"?>
<sst xmlns="http://schemas.openxmlformats.org/spreadsheetml/2006/main" count="263" uniqueCount="159">
  <si>
    <t>TT</t>
  </si>
  <si>
    <t xml:space="preserve">A. </t>
  </si>
  <si>
    <t>%</t>
  </si>
  <si>
    <t>PC</t>
  </si>
  <si>
    <t>TN</t>
  </si>
  <si>
    <t>VK</t>
  </si>
  <si>
    <t>LÀM</t>
  </si>
  <si>
    <t>HỌ VÀ TÊN</t>
  </si>
  <si>
    <t>CÔNG CHỨC, VIÊN CHỨC</t>
  </si>
  <si>
    <t xml:space="preserve">HỆ </t>
  </si>
  <si>
    <t>SỐ</t>
  </si>
  <si>
    <t>THÁNG</t>
  </si>
  <si>
    <t xml:space="preserve">BẢO </t>
  </si>
  <si>
    <t xml:space="preserve">NĂM </t>
  </si>
  <si>
    <t>LƯƠNG</t>
  </si>
  <si>
    <t>LƯU</t>
  </si>
  <si>
    <t>XẾP</t>
  </si>
  <si>
    <t>HỆ</t>
  </si>
  <si>
    <t>NGÀY</t>
  </si>
  <si>
    <t>NGẠCH</t>
  </si>
  <si>
    <t>CHỨC</t>
  </si>
  <si>
    <t xml:space="preserve">MÃ </t>
  </si>
  <si>
    <t>CC</t>
  </si>
  <si>
    <t>VC</t>
  </si>
  <si>
    <t>NGẠCH BẬC LƯƠNG ĐANG HƯƠNG</t>
  </si>
  <si>
    <t xml:space="preserve">  NGÀY </t>
  </si>
  <si>
    <t>SINH</t>
  </si>
  <si>
    <t xml:space="preserve"> DANH</t>
  </si>
  <si>
    <t xml:space="preserve"> NĂM </t>
  </si>
  <si>
    <t>ĐANG</t>
  </si>
  <si>
    <t xml:space="preserve">CÔNG </t>
  </si>
  <si>
    <t>VIỆC</t>
  </si>
  <si>
    <t>Trịnh Xuân Tình</t>
  </si>
  <si>
    <t>Lâm Ngọc  Tuân</t>
  </si>
  <si>
    <t>Nguyễn Văn Đang</t>
  </si>
  <si>
    <t>Nguyễn Hoài Bắc</t>
  </si>
  <si>
    <t>Phạm văn Mạnh</t>
  </si>
  <si>
    <t>Nguyễn Thị Đông</t>
  </si>
  <si>
    <t>Dương Thị Mai</t>
  </si>
  <si>
    <t>Trần Xuân Thanh</t>
  </si>
  <si>
    <t>Phan Thị Hoà</t>
  </si>
  <si>
    <t>Lương Đức Vinh</t>
  </si>
  <si>
    <t>Hoàng Thị Yến</t>
  </si>
  <si>
    <t>Đoàn Thị Luật</t>
  </si>
  <si>
    <t>Nguyễn Thị Nga</t>
  </si>
  <si>
    <t>Nguyễn Lan Phương</t>
  </si>
  <si>
    <t>Vũ Thị Đam</t>
  </si>
  <si>
    <t>Dương Ngọc Lan</t>
  </si>
  <si>
    <t>Hoàng Thị Hoa</t>
  </si>
  <si>
    <t>Bùi Thị Hiển</t>
  </si>
  <si>
    <t>Nguyễn Thị Tuyết</t>
  </si>
  <si>
    <t>Lê Thị Huyền</t>
  </si>
  <si>
    <t>Nguyễn Thuý Hảo</t>
  </si>
  <si>
    <t>Nguyễn Thị Thanh Huyền</t>
  </si>
  <si>
    <t>Nguyễn Thị Kiều Hoa</t>
  </si>
  <si>
    <t>Vũ Thị Liên</t>
  </si>
  <si>
    <t>Nguyễn Quyết Thắng</t>
  </si>
  <si>
    <t>Phùng Văn Tấn</t>
  </si>
  <si>
    <t>Nguyễn Thị Thúy Hạnh</t>
  </si>
  <si>
    <t>Lê Thị Thu Thủy</t>
  </si>
  <si>
    <t>Dương Thị Hạnh</t>
  </si>
  <si>
    <t>Khương Thu Hiên</t>
  </si>
  <si>
    <t>Phạm Văn Quân</t>
  </si>
  <si>
    <t>Nguyễn Mạnh Duy</t>
  </si>
  <si>
    <t>Phạm Thu Giang</t>
  </si>
  <si>
    <t>Nguyễn Ngọc Lương</t>
  </si>
  <si>
    <t>Nguyễn Thị Huệ</t>
  </si>
  <si>
    <t>Nguyễn Thị Hà</t>
  </si>
  <si>
    <t>Lê Thị Thuỷ</t>
  </si>
  <si>
    <t>Nguyễn Thị Loan</t>
  </si>
  <si>
    <t>Nguyễn Thị Tư</t>
  </si>
  <si>
    <t>Trần Thị Bích Thủy</t>
  </si>
  <si>
    <t>Nguyễn Thị Chi Thu</t>
  </si>
  <si>
    <t>Hoàng Thị Thảo</t>
  </si>
  <si>
    <t>Đinh Thị Thùy Linh</t>
  </si>
  <si>
    <t>Nguyễn Thị Thủy</t>
  </si>
  <si>
    <t>Phùng Thị Thanh Hà</t>
  </si>
  <si>
    <t>Quản Thị Bạch Vân</t>
  </si>
  <si>
    <t>Lê Xuân Quế</t>
  </si>
  <si>
    <t>Vũ Văn Cường</t>
  </si>
  <si>
    <t>Nghiêm Xuân Long</t>
  </si>
  <si>
    <t>Nguyễn Thị Thanh Tâm</t>
  </si>
  <si>
    <t>Phạm Thị Phương</t>
  </si>
  <si>
    <t>Đào Thị Thu Huyền</t>
  </si>
  <si>
    <t>Nguyễn Thị  Kim Dung</t>
  </si>
  <si>
    <t>Trần Thị Thu Trang</t>
  </si>
  <si>
    <t>Phùng Văn Thực</t>
  </si>
  <si>
    <t>Lê Thị Tới</t>
  </si>
  <si>
    <t>Đỗ Thị Hiên</t>
  </si>
  <si>
    <t>Phạm Thị Quyên</t>
  </si>
  <si>
    <t>HT</t>
  </si>
  <si>
    <t>PHT</t>
  </si>
  <si>
    <t>TTCM</t>
  </si>
  <si>
    <t>CHỦ TỊCH CÔNG ĐOÀN NGÀNH</t>
  </si>
  <si>
    <t>KẾ TOÁN</t>
  </si>
  <si>
    <t>GV TOÁN</t>
  </si>
  <si>
    <t>GV HÓA</t>
  </si>
  <si>
    <t>GV SINH</t>
  </si>
  <si>
    <t>GV CN</t>
  </si>
  <si>
    <t>GV TH</t>
  </si>
  <si>
    <t>GV NN</t>
  </si>
  <si>
    <t>GV SỬ</t>
  </si>
  <si>
    <t>GV KỸ THUẬT NN</t>
  </si>
  <si>
    <t>GV LÝ</t>
  </si>
  <si>
    <t>GV GD QUỐC PHÒNG</t>
  </si>
  <si>
    <t>GV TD</t>
  </si>
  <si>
    <t>GV VĂN</t>
  </si>
  <si>
    <t>GV ĐỊA</t>
  </si>
  <si>
    <t>THƯ VIỆN</t>
  </si>
  <si>
    <t>THIẾT BỊ</t>
  </si>
  <si>
    <t>V070515</t>
  </si>
  <si>
    <t>01008</t>
  </si>
  <si>
    <t>06031</t>
  </si>
  <si>
    <t>Đỗ Học Viện</t>
  </si>
  <si>
    <t>Nguyễn Thị Minh Trang</t>
  </si>
  <si>
    <t>Đào Hồng Thức</t>
  </si>
  <si>
    <t>Nguyễn Thị Thu Thủy</t>
  </si>
  <si>
    <t>NV BVỆ</t>
  </si>
  <si>
    <t>NV PV</t>
  </si>
  <si>
    <t>01011</t>
  </si>
  <si>
    <t>01009</t>
  </si>
  <si>
    <t>Hôm nay:</t>
  </si>
  <si>
    <t>Stt</t>
  </si>
  <si>
    <t>Họ và Tên GV.</t>
  </si>
  <si>
    <t>Chức vụ</t>
  </si>
  <si>
    <t>Ngày tháng
năm sinh</t>
  </si>
  <si>
    <t>Ngày nâng 
lương gần nhất</t>
  </si>
  <si>
    <t>Bậc</t>
  </si>
  <si>
    <t>Thời gian 
xét nâng 
lương (năm)</t>
  </si>
  <si>
    <t>Dự báo còn… sẽ nâng lương</t>
  </si>
  <si>
    <t>GHI CHÚ</t>
  </si>
  <si>
    <t>Năm</t>
  </si>
  <si>
    <t>Tháng</t>
  </si>
  <si>
    <t>Ngày</t>
  </si>
  <si>
    <t>Bậc, hệ số hiện hưởng</t>
  </si>
  <si>
    <t>Bậc hệ số mới khi được nâng</t>
  </si>
  <si>
    <t>Hệ số</t>
  </si>
  <si>
    <t>Bậc 1</t>
  </si>
  <si>
    <t>Bậc 2</t>
  </si>
  <si>
    <t>Bậc 3</t>
  </si>
  <si>
    <t>Bậc 4</t>
  </si>
  <si>
    <t>Bậc 5</t>
  </si>
  <si>
    <t>Bậc 6</t>
  </si>
  <si>
    <t>Bậc 7</t>
  </si>
  <si>
    <t>Bậc 8</t>
  </si>
  <si>
    <t>Bậc 9</t>
  </si>
  <si>
    <t>GVHT hạng III</t>
  </si>
  <si>
    <t>Ngày nâng lương tiếp theo (định dang theo ngày/tháng/năm)</t>
  </si>
  <si>
    <t>CTCĐ</t>
  </si>
  <si>
    <t>Bậc (bậc 1 đến bậc 8)</t>
  </si>
  <si>
    <t>THEO DÕI NÂNG LƯƠNG ĐẾN NGÀY HÔM NAY</t>
  </si>
  <si>
    <t>Mức đề nghị nâng lương trước thời hạn</t>
  </si>
  <si>
    <t>Ngày nâng 
lương gần nhất 2</t>
  </si>
  <si>
    <t>Thời gian họp xét nâng lương trước thời hạn</t>
  </si>
  <si>
    <t>Quí I - 2020</t>
  </si>
  <si>
    <t>Quí IV - 2020</t>
  </si>
  <si>
    <t>Quí VI- 2020</t>
  </si>
  <si>
    <t>Quí III - 2020</t>
  </si>
  <si>
    <t>Mã ngạch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</si>
</sst>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9"/>
      <name val="Times New Roman"/>
      <family val="1"/>
    </font>
    <font>
      <sz val="7.5"/>
      <name val="Times New Roman"/>
      <family val="1"/>
    </font>
    <font>
      <sz val="11"/>
      <color indexed="8"/>
      <name val="Calibri"/>
      <family val="2"/>
    </font>
    <font>
      <sz val="10"/>
      <name val="Arial"/>
    </font>
    <font>
      <b/>
      <sz val="16"/>
      <color indexed="10"/>
      <name val="Arial"/>
      <family val="2"/>
    </font>
    <font>
      <b/>
      <sz val="10"/>
      <color indexed="14"/>
      <name val="Arial"/>
      <family val="2"/>
    </font>
    <font>
      <b/>
      <sz val="14"/>
      <color indexed="14"/>
      <name val="Arial"/>
      <family val="2"/>
    </font>
    <font>
      <sz val="10"/>
      <color indexed="12"/>
      <name val="Arial"/>
    </font>
    <font>
      <b/>
      <sz val="10"/>
      <color indexed="12"/>
      <name val="Arial"/>
      <family val="2"/>
    </font>
    <font>
      <b/>
      <sz val="10"/>
      <color indexed="16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Times New Roman"/>
      <family val="1"/>
    </font>
    <font>
      <b/>
      <sz val="7.5"/>
      <name val="Times New Roman"/>
      <family val="1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Alignment="0" applyProtection="0"/>
    <xf numFmtId="0" fontId="11" fillId="0" borderId="0" applyNumberFormat="0" applyFill="0" applyAlignment="0" applyProtection="0"/>
    <xf numFmtId="0" fontId="11" fillId="0" borderId="0" applyNumberFormat="0" applyBorder="0" applyAlignment="0" applyProtection="0"/>
    <xf numFmtId="0" fontId="2" fillId="0" borderId="0" applyNumberFormat="0" applyFont="0" applyAlignment="0" applyProtection="0"/>
    <xf numFmtId="0" fontId="11" fillId="0" borderId="0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left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7" fillId="0" borderId="1" xfId="0" applyFont="1" applyBorder="1"/>
    <xf numFmtId="1" fontId="3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2" fontId="3" fillId="0" borderId="0" xfId="0" applyNumberFormat="1" applyFont="1"/>
    <xf numFmtId="2" fontId="5" fillId="0" borderId="1" xfId="0" applyNumberFormat="1" applyFont="1" applyBorder="1"/>
    <xf numFmtId="2" fontId="5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2" xfId="0" quotePrefix="1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13" fillId="7" borderId="3" xfId="0" applyFont="1" applyFill="1" applyBorder="1" applyAlignment="1" applyProtection="1">
      <alignment horizontal="center" vertical="center"/>
      <protection hidden="1"/>
    </xf>
    <xf numFmtId="0" fontId="13" fillId="7" borderId="4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locked="0" hidden="1"/>
    </xf>
    <xf numFmtId="14" fontId="0" fillId="0" borderId="1" xfId="0" applyNumberFormat="1" applyBorder="1" applyAlignment="1" applyProtection="1">
      <alignment horizontal="center"/>
      <protection locked="0" hidden="1"/>
    </xf>
    <xf numFmtId="0" fontId="0" fillId="8" borderId="1" xfId="0" applyFill="1" applyBorder="1" applyAlignment="1" applyProtection="1">
      <alignment horizontal="center"/>
      <protection hidden="1"/>
    </xf>
    <xf numFmtId="0" fontId="16" fillId="8" borderId="1" xfId="0" applyFont="1" applyFill="1" applyBorder="1" applyAlignment="1" applyProtection="1">
      <alignment horizontal="center"/>
      <protection hidden="1"/>
    </xf>
    <xf numFmtId="0" fontId="17" fillId="8" borderId="1" xfId="0" applyFont="1" applyFill="1" applyBorder="1" applyAlignment="1" applyProtection="1">
      <alignment horizontal="center"/>
      <protection hidden="1"/>
    </xf>
    <xf numFmtId="14" fontId="18" fillId="0" borderId="1" xfId="0" applyNumberFormat="1" applyFont="1" applyBorder="1" applyAlignment="1" applyProtection="1">
      <alignment horizontal="center"/>
      <protection locked="0" hidden="1"/>
    </xf>
    <xf numFmtId="164" fontId="15" fillId="0" borderId="1" xfId="0" applyNumberFormat="1" applyFon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5" fillId="9" borderId="2" xfId="0" applyFont="1" applyFill="1" applyBorder="1" applyAlignment="1">
      <alignment horizontal="left" wrapText="1"/>
    </xf>
    <xf numFmtId="14" fontId="5" fillId="9" borderId="2" xfId="0" applyNumberFormat="1" applyFont="1" applyFill="1" applyBorder="1" applyAlignment="1">
      <alignment horizontal="center"/>
    </xf>
    <xf numFmtId="49" fontId="5" fillId="9" borderId="2" xfId="0" applyNumberFormat="1" applyFont="1" applyFill="1" applyBorder="1" applyAlignment="1">
      <alignment horizontal="center"/>
    </xf>
    <xf numFmtId="0" fontId="5" fillId="9" borderId="2" xfId="0" quotePrefix="1" applyNumberFormat="1" applyFont="1" applyFill="1" applyBorder="1" applyAlignment="1">
      <alignment horizontal="center"/>
    </xf>
    <xf numFmtId="2" fontId="5" fillId="9" borderId="2" xfId="0" applyNumberFormat="1" applyFont="1" applyFill="1" applyBorder="1" applyAlignment="1">
      <alignment horizontal="center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center"/>
    </xf>
    <xf numFmtId="14" fontId="9" fillId="9" borderId="2" xfId="0" applyNumberFormat="1" applyFont="1" applyFill="1" applyBorder="1" applyAlignment="1">
      <alignment horizontal="center"/>
    </xf>
    <xf numFmtId="0" fontId="5" fillId="9" borderId="2" xfId="0" applyNumberFormat="1" applyFont="1" applyFill="1" applyBorder="1" applyAlignment="1">
      <alignment horizontal="center"/>
    </xf>
    <xf numFmtId="0" fontId="0" fillId="9" borderId="1" xfId="0" applyFill="1" applyBorder="1" applyProtection="1">
      <protection locked="0" hidden="1"/>
    </xf>
    <xf numFmtId="0" fontId="19" fillId="0" borderId="0" xfId="0" applyFont="1" applyAlignment="1" applyProtection="1">
      <alignment horizontal="center"/>
      <protection hidden="1"/>
    </xf>
    <xf numFmtId="49" fontId="19" fillId="0" borderId="1" xfId="0" applyNumberFormat="1" applyFont="1" applyBorder="1" applyAlignment="1" applyProtection="1">
      <alignment horizontal="center"/>
      <protection locked="0" hidden="1"/>
    </xf>
    <xf numFmtId="0" fontId="19" fillId="0" borderId="0" xfId="0" applyFont="1"/>
    <xf numFmtId="164" fontId="0" fillId="0" borderId="1" xfId="0" applyNumberFormat="1" applyBorder="1" applyAlignment="1" applyProtection="1">
      <alignment horizontal="center"/>
      <protection locked="0" hidden="1"/>
    </xf>
    <xf numFmtId="49" fontId="19" fillId="9" borderId="1" xfId="0" applyNumberFormat="1" applyFont="1" applyFill="1" applyBorder="1" applyAlignment="1" applyProtection="1">
      <alignment horizontal="center"/>
      <protection locked="0" hidden="1"/>
    </xf>
    <xf numFmtId="164" fontId="0" fillId="9" borderId="1" xfId="0" applyNumberFormat="1" applyFill="1" applyBorder="1" applyAlignment="1" applyProtection="1">
      <alignment horizontal="center"/>
      <protection locked="0" hidden="1"/>
    </xf>
    <xf numFmtId="14" fontId="0" fillId="9" borderId="1" xfId="0" applyNumberFormat="1" applyFill="1" applyBorder="1" applyAlignment="1" applyProtection="1">
      <alignment horizontal="center"/>
      <protection locked="0" hidden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2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2" fontId="6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14" fontId="18" fillId="9" borderId="1" xfId="0" applyNumberFormat="1" applyFont="1" applyFill="1" applyBorder="1" applyAlignment="1" applyProtection="1">
      <alignment horizontal="center"/>
      <protection locked="0" hidden="1"/>
    </xf>
    <xf numFmtId="1" fontId="0" fillId="0" borderId="1" xfId="0" applyNumberFormat="1" applyBorder="1" applyAlignment="1">
      <alignment horizontal="center"/>
    </xf>
    <xf numFmtId="0" fontId="0" fillId="9" borderId="1" xfId="0" applyFill="1" applyBorder="1" applyAlignment="1" applyProtection="1">
      <alignment horizontal="center"/>
      <protection hidden="1"/>
    </xf>
    <xf numFmtId="1" fontId="0" fillId="10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hidden="1"/>
    </xf>
    <xf numFmtId="1" fontId="23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 applyAlignment="1" applyProtection="1">
      <alignment horizontal="center"/>
      <protection locked="0" hidden="1"/>
    </xf>
    <xf numFmtId="14" fontId="23" fillId="9" borderId="1" xfId="0" applyNumberFormat="1" applyFont="1" applyFill="1" applyBorder="1" applyAlignment="1" applyProtection="1">
      <alignment horizontal="center"/>
      <protection locked="0" hidden="1"/>
    </xf>
    <xf numFmtId="1" fontId="23" fillId="9" borderId="1" xfId="0" applyNumberFormat="1" applyFont="1" applyFill="1" applyBorder="1" applyAlignment="1">
      <alignment horizontal="center" vertical="center"/>
    </xf>
    <xf numFmtId="1" fontId="23" fillId="11" borderId="1" xfId="0" applyNumberFormat="1" applyFont="1" applyFill="1" applyBorder="1" applyAlignment="1">
      <alignment horizontal="center" vertical="center"/>
    </xf>
    <xf numFmtId="1" fontId="23" fillId="1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/>
      <protection locked="0" hidden="1"/>
    </xf>
    <xf numFmtId="14" fontId="14" fillId="7" borderId="4" xfId="0" applyNumberFormat="1" applyFont="1" applyFill="1" applyBorder="1" applyAlignment="1" applyProtection="1">
      <alignment horizontal="center"/>
      <protection hidden="1"/>
    </xf>
    <xf numFmtId="0" fontId="14" fillId="7" borderId="5" xfId="0" applyFont="1" applyFill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2" fontId="0" fillId="0" borderId="1" xfId="0" applyNumberFormat="1" applyBorder="1" applyAlignment="1">
      <alignment horizontal="center"/>
    </xf>
    <xf numFmtId="2" fontId="0" fillId="9" borderId="1" xfId="0" applyNumberForma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"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indexed="14"/>
      </font>
    </dxf>
    <dxf>
      <font>
        <b/>
        <i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8" zoomScale="120" zoomScaleNormal="120" workbookViewId="0">
      <selection activeCell="L19" sqref="L19"/>
    </sheetView>
  </sheetViews>
  <sheetFormatPr defaultRowHeight="12.75" x14ac:dyDescent="0.2"/>
  <cols>
    <col min="1" max="1" width="3.140625" style="11" customWidth="1"/>
    <col min="2" max="2" width="17.7109375" style="2" customWidth="1"/>
    <col min="3" max="3" width="8" style="2" customWidth="1"/>
    <col min="4" max="4" width="7" style="2" customWidth="1"/>
    <col min="5" max="5" width="7.140625" style="2" customWidth="1"/>
    <col min="6" max="6" width="4.5703125" style="17" customWidth="1"/>
    <col min="7" max="7" width="3.5703125" style="2" customWidth="1"/>
    <col min="8" max="8" width="3.42578125" style="2" customWidth="1"/>
    <col min="9" max="9" width="14.140625" style="2" customWidth="1"/>
    <col min="10" max="16384" width="9.140625" style="2"/>
  </cols>
  <sheetData>
    <row r="1" spans="1:9" s="3" customFormat="1" ht="11.25" customHeight="1" x14ac:dyDescent="0.2">
      <c r="A1" s="56"/>
      <c r="B1" s="57"/>
      <c r="C1" s="57"/>
      <c r="D1" s="58" t="s">
        <v>20</v>
      </c>
      <c r="E1" s="76" t="s">
        <v>24</v>
      </c>
      <c r="F1" s="76"/>
      <c r="G1" s="76"/>
      <c r="H1" s="76"/>
      <c r="I1" s="76"/>
    </row>
    <row r="2" spans="1:9" s="3" customFormat="1" ht="11.25" x14ac:dyDescent="0.2">
      <c r="A2" s="56"/>
      <c r="B2" s="59"/>
      <c r="C2" s="60" t="s">
        <v>25</v>
      </c>
      <c r="D2" s="58" t="s">
        <v>27</v>
      </c>
      <c r="E2" s="59"/>
      <c r="F2" s="61"/>
      <c r="G2" s="58" t="s">
        <v>17</v>
      </c>
      <c r="H2" s="59" t="s">
        <v>2</v>
      </c>
      <c r="I2" s="59" t="s">
        <v>18</v>
      </c>
    </row>
    <row r="3" spans="1:9" s="3" customFormat="1" ht="11.25" x14ac:dyDescent="0.2">
      <c r="A3" s="56" t="s">
        <v>10</v>
      </c>
      <c r="B3" s="59" t="s">
        <v>7</v>
      </c>
      <c r="C3" s="59" t="s">
        <v>11</v>
      </c>
      <c r="D3" s="58" t="s">
        <v>30</v>
      </c>
      <c r="E3" s="62" t="s">
        <v>21</v>
      </c>
      <c r="F3" s="63" t="s">
        <v>9</v>
      </c>
      <c r="G3" s="58" t="s">
        <v>10</v>
      </c>
      <c r="H3" s="59" t="s">
        <v>3</v>
      </c>
      <c r="I3" s="59" t="s">
        <v>11</v>
      </c>
    </row>
    <row r="4" spans="1:9" s="3" customFormat="1" ht="11.25" x14ac:dyDescent="0.2">
      <c r="A4" s="56" t="s">
        <v>0</v>
      </c>
      <c r="B4" s="59"/>
      <c r="C4" s="59" t="s">
        <v>28</v>
      </c>
      <c r="D4" s="58" t="s">
        <v>31</v>
      </c>
      <c r="E4" s="62" t="s">
        <v>19</v>
      </c>
      <c r="F4" s="63" t="s">
        <v>10</v>
      </c>
      <c r="G4" s="58" t="s">
        <v>12</v>
      </c>
      <c r="H4" s="59" t="s">
        <v>4</v>
      </c>
      <c r="I4" s="59" t="s">
        <v>13</v>
      </c>
    </row>
    <row r="5" spans="1:9" s="3" customFormat="1" ht="11.25" x14ac:dyDescent="0.2">
      <c r="A5" s="56"/>
      <c r="B5" s="59"/>
      <c r="C5" s="59" t="s">
        <v>26</v>
      </c>
      <c r="D5" s="58" t="s">
        <v>29</v>
      </c>
      <c r="E5" s="62" t="s">
        <v>22</v>
      </c>
      <c r="F5" s="63" t="s">
        <v>14</v>
      </c>
      <c r="G5" s="58" t="s">
        <v>15</v>
      </c>
      <c r="H5" s="59" t="s">
        <v>5</v>
      </c>
      <c r="I5" s="59" t="s">
        <v>16</v>
      </c>
    </row>
    <row r="6" spans="1:9" s="3" customFormat="1" ht="11.25" customHeight="1" x14ac:dyDescent="0.2">
      <c r="A6" s="56"/>
      <c r="B6" s="59"/>
      <c r="C6" s="59"/>
      <c r="D6" s="59" t="s">
        <v>6</v>
      </c>
      <c r="E6" s="62" t="s">
        <v>23</v>
      </c>
      <c r="F6" s="61"/>
      <c r="G6" s="58"/>
      <c r="H6" s="59"/>
      <c r="I6" s="59" t="s">
        <v>14</v>
      </c>
    </row>
    <row r="7" spans="1:9" x14ac:dyDescent="0.2">
      <c r="A7" s="12">
        <v>1</v>
      </c>
      <c r="B7" s="4">
        <v>2</v>
      </c>
      <c r="C7" s="4">
        <v>3</v>
      </c>
      <c r="D7" s="4">
        <v>5</v>
      </c>
      <c r="E7" s="4"/>
      <c r="F7" s="20">
        <v>7</v>
      </c>
      <c r="G7" s="4">
        <v>8</v>
      </c>
      <c r="H7" s="4">
        <v>9</v>
      </c>
      <c r="I7" s="4">
        <v>10</v>
      </c>
    </row>
    <row r="8" spans="1:9" s="3" customFormat="1" ht="12" x14ac:dyDescent="0.2">
      <c r="A8" s="13" t="s">
        <v>1</v>
      </c>
      <c r="B8" s="10" t="s">
        <v>8</v>
      </c>
      <c r="C8" s="6"/>
      <c r="D8" s="6"/>
      <c r="E8" s="6"/>
      <c r="F8" s="18"/>
      <c r="G8" s="6"/>
      <c r="H8" s="5"/>
      <c r="I8" s="5"/>
    </row>
    <row r="9" spans="1:9" s="3" customFormat="1" ht="14.25" customHeight="1" x14ac:dyDescent="0.2">
      <c r="A9" s="14">
        <v>1</v>
      </c>
      <c r="B9" s="7" t="s">
        <v>32</v>
      </c>
      <c r="C9" s="15">
        <v>28161</v>
      </c>
      <c r="D9" s="21" t="s">
        <v>90</v>
      </c>
      <c r="E9" s="22" t="s">
        <v>110</v>
      </c>
      <c r="F9" s="19">
        <v>4.32</v>
      </c>
      <c r="G9" s="8"/>
      <c r="H9" s="9"/>
      <c r="I9" s="16">
        <v>43646</v>
      </c>
    </row>
    <row r="10" spans="1:9" s="3" customFormat="1" ht="14.25" customHeight="1" x14ac:dyDescent="0.2">
      <c r="A10" s="14">
        <v>2</v>
      </c>
      <c r="B10" s="7" t="s">
        <v>33</v>
      </c>
      <c r="C10" s="15">
        <v>29653</v>
      </c>
      <c r="D10" s="21" t="s">
        <v>91</v>
      </c>
      <c r="E10" s="22" t="s">
        <v>110</v>
      </c>
      <c r="F10" s="19">
        <v>3.99</v>
      </c>
      <c r="G10" s="8"/>
      <c r="H10" s="9"/>
      <c r="I10" s="16">
        <v>42736</v>
      </c>
    </row>
    <row r="11" spans="1:9" s="3" customFormat="1" ht="14.25" customHeight="1" x14ac:dyDescent="0.2">
      <c r="A11" s="14">
        <v>3</v>
      </c>
      <c r="B11" s="7" t="s">
        <v>34</v>
      </c>
      <c r="C11" s="15">
        <v>28689</v>
      </c>
      <c r="D11" s="21" t="s">
        <v>91</v>
      </c>
      <c r="E11" s="22" t="s">
        <v>110</v>
      </c>
      <c r="F11" s="19">
        <v>3.99</v>
      </c>
      <c r="G11" s="8"/>
      <c r="H11" s="9"/>
      <c r="I11" s="16">
        <v>42736</v>
      </c>
    </row>
    <row r="12" spans="1:9" s="3" customFormat="1" ht="14.25" customHeight="1" x14ac:dyDescent="0.2">
      <c r="A12" s="14">
        <v>4</v>
      </c>
      <c r="B12" s="7" t="s">
        <v>35</v>
      </c>
      <c r="C12" s="15">
        <v>31241</v>
      </c>
      <c r="D12" s="21" t="s">
        <v>92</v>
      </c>
      <c r="E12" s="22" t="s">
        <v>110</v>
      </c>
      <c r="F12" s="19">
        <v>3.33</v>
      </c>
      <c r="G12" s="8"/>
      <c r="H12" s="9"/>
      <c r="I12" s="16">
        <v>43221</v>
      </c>
    </row>
    <row r="13" spans="1:9" s="3" customFormat="1" ht="14.25" customHeight="1" x14ac:dyDescent="0.2">
      <c r="A13" s="14">
        <v>5</v>
      </c>
      <c r="B13" s="7" t="s">
        <v>36</v>
      </c>
      <c r="C13" s="15">
        <v>28010</v>
      </c>
      <c r="D13" s="21" t="s">
        <v>92</v>
      </c>
      <c r="E13" s="22" t="s">
        <v>110</v>
      </c>
      <c r="F13" s="19">
        <v>4.32</v>
      </c>
      <c r="G13" s="8"/>
      <c r="H13" s="9"/>
      <c r="I13" s="16">
        <v>43466</v>
      </c>
    </row>
    <row r="14" spans="1:9" s="3" customFormat="1" ht="14.25" customHeight="1" x14ac:dyDescent="0.2">
      <c r="A14" s="14">
        <v>6</v>
      </c>
      <c r="B14" s="7" t="s">
        <v>37</v>
      </c>
      <c r="C14" s="15">
        <v>28221</v>
      </c>
      <c r="D14" s="21" t="s">
        <v>92</v>
      </c>
      <c r="E14" s="22" t="s">
        <v>110</v>
      </c>
      <c r="F14" s="19">
        <v>4.32</v>
      </c>
      <c r="G14" s="8"/>
      <c r="H14" s="9"/>
      <c r="I14" s="16">
        <v>43466</v>
      </c>
    </row>
    <row r="15" spans="1:9" s="3" customFormat="1" ht="14.25" customHeight="1" x14ac:dyDescent="0.2">
      <c r="A15" s="14">
        <v>7</v>
      </c>
      <c r="B15" s="7" t="s">
        <v>39</v>
      </c>
      <c r="C15" s="15">
        <v>28753</v>
      </c>
      <c r="D15" s="21" t="s">
        <v>92</v>
      </c>
      <c r="E15" s="22" t="s">
        <v>110</v>
      </c>
      <c r="F15" s="19">
        <v>3.99</v>
      </c>
      <c r="G15" s="8"/>
      <c r="H15" s="9"/>
      <c r="I15" s="16">
        <v>43282</v>
      </c>
    </row>
    <row r="16" spans="1:9" s="3" customFormat="1" ht="14.25" customHeight="1" x14ac:dyDescent="0.2">
      <c r="A16" s="14">
        <v>8</v>
      </c>
      <c r="B16" s="7" t="s">
        <v>40</v>
      </c>
      <c r="C16" s="15">
        <v>29931</v>
      </c>
      <c r="D16" s="21" t="s">
        <v>92</v>
      </c>
      <c r="E16" s="22" t="s">
        <v>110</v>
      </c>
      <c r="F16" s="19">
        <v>3.99</v>
      </c>
      <c r="G16" s="8"/>
      <c r="H16" s="9"/>
      <c r="I16" s="16">
        <v>42736</v>
      </c>
    </row>
    <row r="17" spans="1:9" s="3" customFormat="1" ht="14.25" customHeight="1" x14ac:dyDescent="0.2">
      <c r="A17" s="14">
        <v>9</v>
      </c>
      <c r="B17" s="7" t="s">
        <v>41</v>
      </c>
      <c r="C17" s="15">
        <v>28422</v>
      </c>
      <c r="D17" s="21" t="s">
        <v>93</v>
      </c>
      <c r="E17" s="22" t="s">
        <v>110</v>
      </c>
      <c r="F17" s="19">
        <v>4.6500000000000004</v>
      </c>
      <c r="G17" s="8"/>
      <c r="H17" s="9"/>
      <c r="I17" s="16">
        <v>43132</v>
      </c>
    </row>
    <row r="18" spans="1:9" s="3" customFormat="1" ht="14.25" customHeight="1" x14ac:dyDescent="0.2">
      <c r="A18" s="14">
        <v>10</v>
      </c>
      <c r="B18" s="7" t="s">
        <v>43</v>
      </c>
      <c r="C18" s="15">
        <v>30377</v>
      </c>
      <c r="D18" s="21" t="s">
        <v>95</v>
      </c>
      <c r="E18" s="22" t="s">
        <v>110</v>
      </c>
      <c r="F18" s="19">
        <v>3.66</v>
      </c>
      <c r="G18" s="8"/>
      <c r="H18" s="9"/>
      <c r="I18" s="16">
        <v>43586</v>
      </c>
    </row>
    <row r="19" spans="1:9" s="3" customFormat="1" ht="14.25" customHeight="1" x14ac:dyDescent="0.2">
      <c r="A19" s="14">
        <v>11</v>
      </c>
      <c r="B19" s="7" t="s">
        <v>44</v>
      </c>
      <c r="C19" s="15">
        <v>28322</v>
      </c>
      <c r="D19" s="21" t="s">
        <v>95</v>
      </c>
      <c r="E19" s="22" t="s">
        <v>110</v>
      </c>
      <c r="F19" s="19">
        <v>3.66</v>
      </c>
      <c r="G19" s="8"/>
      <c r="H19" s="9"/>
      <c r="I19" s="16">
        <v>43770</v>
      </c>
    </row>
    <row r="20" spans="1:9" s="3" customFormat="1" ht="14.25" customHeight="1" x14ac:dyDescent="0.2">
      <c r="A20" s="14">
        <v>12</v>
      </c>
      <c r="B20" s="7" t="s">
        <v>45</v>
      </c>
      <c r="C20" s="15">
        <v>29056</v>
      </c>
      <c r="D20" s="21" t="s">
        <v>96</v>
      </c>
      <c r="E20" s="22" t="s">
        <v>110</v>
      </c>
      <c r="F20" s="19">
        <v>3.66</v>
      </c>
      <c r="G20" s="8"/>
      <c r="H20" s="9"/>
      <c r="I20" s="16">
        <v>43770</v>
      </c>
    </row>
    <row r="21" spans="1:9" s="3" customFormat="1" ht="14.25" customHeight="1" x14ac:dyDescent="0.2">
      <c r="A21" s="14">
        <v>13</v>
      </c>
      <c r="B21" s="7" t="s">
        <v>46</v>
      </c>
      <c r="C21" s="15">
        <v>28752</v>
      </c>
      <c r="D21" s="21" t="s">
        <v>97</v>
      </c>
      <c r="E21" s="22" t="s">
        <v>110</v>
      </c>
      <c r="F21" s="19">
        <v>3.66</v>
      </c>
      <c r="G21" s="8"/>
      <c r="H21" s="9"/>
      <c r="I21" s="16">
        <v>43586</v>
      </c>
    </row>
    <row r="22" spans="1:9" s="3" customFormat="1" ht="14.25" customHeight="1" x14ac:dyDescent="0.2">
      <c r="A22" s="14">
        <v>14</v>
      </c>
      <c r="B22" s="7" t="s">
        <v>47</v>
      </c>
      <c r="C22" s="15">
        <v>29835</v>
      </c>
      <c r="D22" s="21" t="s">
        <v>98</v>
      </c>
      <c r="E22" s="22" t="s">
        <v>110</v>
      </c>
      <c r="F22" s="19">
        <v>3.66</v>
      </c>
      <c r="G22" s="8"/>
      <c r="H22" s="9"/>
      <c r="I22" s="16">
        <v>43586</v>
      </c>
    </row>
    <row r="23" spans="1:9" s="3" customFormat="1" ht="14.25" customHeight="1" x14ac:dyDescent="0.2">
      <c r="A23" s="14">
        <v>15</v>
      </c>
      <c r="B23" s="7" t="s">
        <v>48</v>
      </c>
      <c r="C23" s="15">
        <v>28500</v>
      </c>
      <c r="D23" s="21" t="s">
        <v>99</v>
      </c>
      <c r="E23" s="22" t="s">
        <v>110</v>
      </c>
      <c r="F23" s="19">
        <v>3.66</v>
      </c>
      <c r="G23" s="8"/>
      <c r="H23" s="9"/>
      <c r="I23" s="16">
        <v>43770</v>
      </c>
    </row>
    <row r="24" spans="1:9" s="3" customFormat="1" ht="14.25" customHeight="1" x14ac:dyDescent="0.2">
      <c r="A24" s="14">
        <v>16</v>
      </c>
      <c r="B24" s="7" t="s">
        <v>49</v>
      </c>
      <c r="C24" s="15">
        <v>28322</v>
      </c>
      <c r="D24" s="21" t="s">
        <v>100</v>
      </c>
      <c r="E24" s="22" t="s">
        <v>110</v>
      </c>
      <c r="F24" s="19">
        <v>3.66</v>
      </c>
      <c r="G24" s="8"/>
      <c r="H24" s="9"/>
      <c r="I24" s="16">
        <v>43770</v>
      </c>
    </row>
    <row r="25" spans="1:9" s="3" customFormat="1" ht="14.25" customHeight="1" x14ac:dyDescent="0.2">
      <c r="A25" s="14">
        <v>17</v>
      </c>
      <c r="B25" s="7" t="s">
        <v>50</v>
      </c>
      <c r="C25" s="15">
        <v>28293</v>
      </c>
      <c r="D25" s="21" t="s">
        <v>101</v>
      </c>
      <c r="E25" s="22" t="s">
        <v>110</v>
      </c>
      <c r="F25" s="19">
        <v>4.32</v>
      </c>
      <c r="G25" s="8"/>
      <c r="H25" s="9"/>
      <c r="I25" s="16">
        <v>43405</v>
      </c>
    </row>
    <row r="26" spans="1:9" s="3" customFormat="1" ht="14.25" customHeight="1" x14ac:dyDescent="0.2">
      <c r="A26" s="14">
        <v>18</v>
      </c>
      <c r="B26" s="7" t="s">
        <v>51</v>
      </c>
      <c r="C26" s="15">
        <v>29806</v>
      </c>
      <c r="D26" s="21" t="s">
        <v>96</v>
      </c>
      <c r="E26" s="22" t="s">
        <v>110</v>
      </c>
      <c r="F26" s="19">
        <v>3.66</v>
      </c>
      <c r="G26" s="8"/>
      <c r="H26" s="9"/>
      <c r="I26" s="16">
        <v>43101</v>
      </c>
    </row>
    <row r="27" spans="1:9" s="3" customFormat="1" ht="14.25" customHeight="1" x14ac:dyDescent="0.2">
      <c r="A27" s="14">
        <v>19</v>
      </c>
      <c r="B27" s="7" t="s">
        <v>52</v>
      </c>
      <c r="C27" s="15">
        <v>29167</v>
      </c>
      <c r="D27" s="21" t="s">
        <v>98</v>
      </c>
      <c r="E27" s="22" t="s">
        <v>110</v>
      </c>
      <c r="F27" s="19">
        <v>3.66</v>
      </c>
      <c r="G27" s="8"/>
      <c r="H27" s="9"/>
      <c r="I27" s="16">
        <v>43101</v>
      </c>
    </row>
    <row r="28" spans="1:9" s="3" customFormat="1" ht="14.25" customHeight="1" x14ac:dyDescent="0.2">
      <c r="A28" s="14">
        <v>20</v>
      </c>
      <c r="B28" s="7" t="s">
        <v>53</v>
      </c>
      <c r="C28" s="15">
        <v>29136</v>
      </c>
      <c r="D28" s="21" t="s">
        <v>102</v>
      </c>
      <c r="E28" s="22" t="s">
        <v>110</v>
      </c>
      <c r="F28" s="19">
        <v>3.66</v>
      </c>
      <c r="G28" s="8"/>
      <c r="H28" s="9"/>
      <c r="I28" s="16">
        <v>43101</v>
      </c>
    </row>
    <row r="29" spans="1:9" s="3" customFormat="1" ht="14.25" customHeight="1" x14ac:dyDescent="0.2">
      <c r="A29" s="14">
        <v>21</v>
      </c>
      <c r="B29" s="7" t="s">
        <v>54</v>
      </c>
      <c r="C29" s="15">
        <v>28448</v>
      </c>
      <c r="D29" s="21" t="s">
        <v>103</v>
      </c>
      <c r="E29" s="22" t="s">
        <v>110</v>
      </c>
      <c r="F29" s="19">
        <v>3.66</v>
      </c>
      <c r="G29" s="8"/>
      <c r="H29" s="9"/>
      <c r="I29" s="16">
        <v>43221</v>
      </c>
    </row>
    <row r="30" spans="1:9" s="3" customFormat="1" ht="14.25" customHeight="1" x14ac:dyDescent="0.2">
      <c r="A30" s="14">
        <v>22</v>
      </c>
      <c r="B30" s="7" t="s">
        <v>55</v>
      </c>
      <c r="C30" s="15">
        <v>31326</v>
      </c>
      <c r="D30" s="21" t="s">
        <v>95</v>
      </c>
      <c r="E30" s="22" t="s">
        <v>110</v>
      </c>
      <c r="F30" s="19">
        <v>3.33</v>
      </c>
      <c r="G30" s="8"/>
      <c r="H30" s="9"/>
      <c r="I30" s="16">
        <v>43586</v>
      </c>
    </row>
    <row r="31" spans="1:9" s="3" customFormat="1" ht="14.25" customHeight="1" x14ac:dyDescent="0.2">
      <c r="A31" s="14">
        <v>23</v>
      </c>
      <c r="B31" s="7" t="s">
        <v>56</v>
      </c>
      <c r="C31" s="15">
        <v>29961</v>
      </c>
      <c r="D31" s="21" t="s">
        <v>104</v>
      </c>
      <c r="E31" s="22" t="s">
        <v>110</v>
      </c>
      <c r="F31" s="19">
        <v>3.33</v>
      </c>
      <c r="G31" s="8"/>
      <c r="H31" s="9"/>
      <c r="I31" s="16">
        <v>43586</v>
      </c>
    </row>
    <row r="32" spans="1:9" s="3" customFormat="1" ht="14.25" customHeight="1" x14ac:dyDescent="0.2">
      <c r="A32" s="14">
        <v>24</v>
      </c>
      <c r="B32" s="7" t="s">
        <v>57</v>
      </c>
      <c r="C32" s="15">
        <v>28274</v>
      </c>
      <c r="D32" s="21" t="s">
        <v>105</v>
      </c>
      <c r="E32" s="22" t="s">
        <v>110</v>
      </c>
      <c r="F32" s="19">
        <v>3.33</v>
      </c>
      <c r="G32" s="8"/>
      <c r="H32" s="9"/>
      <c r="I32" s="16">
        <v>43405</v>
      </c>
    </row>
    <row r="33" spans="1:9" s="3" customFormat="1" ht="14.25" customHeight="1" x14ac:dyDescent="0.2">
      <c r="A33" s="14">
        <v>25</v>
      </c>
      <c r="B33" s="7" t="s">
        <v>58</v>
      </c>
      <c r="C33" s="15">
        <v>27228</v>
      </c>
      <c r="D33" s="21" t="s">
        <v>106</v>
      </c>
      <c r="E33" s="22" t="s">
        <v>110</v>
      </c>
      <c r="F33" s="19">
        <v>3.33</v>
      </c>
      <c r="G33" s="8"/>
      <c r="H33" s="9"/>
      <c r="I33" s="16">
        <v>43221</v>
      </c>
    </row>
    <row r="34" spans="1:9" s="3" customFormat="1" ht="14.25" customHeight="1" x14ac:dyDescent="0.2">
      <c r="A34" s="14">
        <v>26</v>
      </c>
      <c r="B34" s="7" t="s">
        <v>59</v>
      </c>
      <c r="C34" s="15">
        <v>30922</v>
      </c>
      <c r="D34" s="21" t="s">
        <v>99</v>
      </c>
      <c r="E34" s="22" t="s">
        <v>110</v>
      </c>
      <c r="F34" s="19">
        <v>3.33</v>
      </c>
      <c r="G34" s="8"/>
      <c r="H34" s="9"/>
      <c r="I34" s="16">
        <v>43525</v>
      </c>
    </row>
    <row r="35" spans="1:9" s="3" customFormat="1" ht="14.25" customHeight="1" x14ac:dyDescent="0.2">
      <c r="A35" s="14">
        <v>27</v>
      </c>
      <c r="B35" s="7" t="s">
        <v>60</v>
      </c>
      <c r="C35" s="15">
        <v>31667</v>
      </c>
      <c r="D35" s="21" t="s">
        <v>101</v>
      </c>
      <c r="E35" s="22" t="s">
        <v>110</v>
      </c>
      <c r="F35" s="19">
        <v>3.33</v>
      </c>
      <c r="G35" s="8"/>
      <c r="H35" s="9"/>
      <c r="I35" s="16">
        <v>43586</v>
      </c>
    </row>
    <row r="36" spans="1:9" s="3" customFormat="1" ht="14.25" customHeight="1" x14ac:dyDescent="0.2">
      <c r="A36" s="14">
        <v>28</v>
      </c>
      <c r="B36" s="7" t="s">
        <v>61</v>
      </c>
      <c r="C36" s="15">
        <v>30714</v>
      </c>
      <c r="D36" s="21" t="s">
        <v>101</v>
      </c>
      <c r="E36" s="22" t="s">
        <v>110</v>
      </c>
      <c r="F36" s="19">
        <v>3.66</v>
      </c>
      <c r="G36" s="8"/>
      <c r="H36" s="9"/>
      <c r="I36" s="16">
        <v>43586</v>
      </c>
    </row>
    <row r="37" spans="1:9" s="3" customFormat="1" ht="14.25" customHeight="1" x14ac:dyDescent="0.2">
      <c r="A37" s="14">
        <v>29</v>
      </c>
      <c r="B37" s="7" t="s">
        <v>62</v>
      </c>
      <c r="C37" s="15">
        <v>33124</v>
      </c>
      <c r="D37" s="21" t="s">
        <v>95</v>
      </c>
      <c r="E37" s="22" t="s">
        <v>110</v>
      </c>
      <c r="F37" s="19">
        <v>3</v>
      </c>
      <c r="G37" s="8"/>
      <c r="H37" s="9"/>
      <c r="I37" s="16">
        <v>43647</v>
      </c>
    </row>
    <row r="38" spans="1:9" s="3" customFormat="1" ht="14.25" customHeight="1" x14ac:dyDescent="0.2">
      <c r="A38" s="14">
        <v>30</v>
      </c>
      <c r="B38" s="7" t="s">
        <v>63</v>
      </c>
      <c r="C38" s="15">
        <v>33053</v>
      </c>
      <c r="D38" s="21" t="s">
        <v>103</v>
      </c>
      <c r="E38" s="22" t="s">
        <v>110</v>
      </c>
      <c r="F38" s="19">
        <v>3</v>
      </c>
      <c r="G38" s="8"/>
      <c r="H38" s="9"/>
      <c r="I38" s="16">
        <v>43647</v>
      </c>
    </row>
    <row r="39" spans="1:9" s="3" customFormat="1" ht="14.25" customHeight="1" x14ac:dyDescent="0.2">
      <c r="A39" s="14">
        <v>31</v>
      </c>
      <c r="B39" s="7" t="s">
        <v>64</v>
      </c>
      <c r="C39" s="15">
        <v>32809</v>
      </c>
      <c r="D39" s="21" t="s">
        <v>103</v>
      </c>
      <c r="E39" s="22" t="s">
        <v>110</v>
      </c>
      <c r="F39" s="19">
        <v>3</v>
      </c>
      <c r="G39" s="8"/>
      <c r="H39" s="9"/>
      <c r="I39" s="16">
        <v>42736</v>
      </c>
    </row>
    <row r="40" spans="1:9" s="3" customFormat="1" ht="14.25" customHeight="1" x14ac:dyDescent="0.2">
      <c r="A40" s="14">
        <v>32</v>
      </c>
      <c r="B40" s="7" t="s">
        <v>65</v>
      </c>
      <c r="C40" s="15">
        <v>31544</v>
      </c>
      <c r="D40" s="21" t="s">
        <v>104</v>
      </c>
      <c r="E40" s="22" t="s">
        <v>110</v>
      </c>
      <c r="F40" s="19">
        <v>3</v>
      </c>
      <c r="G40" s="8"/>
      <c r="H40" s="9"/>
      <c r="I40" s="16">
        <v>43009</v>
      </c>
    </row>
    <row r="41" spans="1:9" s="3" customFormat="1" ht="14.25" customHeight="1" x14ac:dyDescent="0.2">
      <c r="A41" s="14">
        <v>33</v>
      </c>
      <c r="B41" s="7" t="s">
        <v>66</v>
      </c>
      <c r="C41" s="15">
        <v>31668</v>
      </c>
      <c r="D41" s="21" t="s">
        <v>103</v>
      </c>
      <c r="E41" s="22" t="s">
        <v>110</v>
      </c>
      <c r="F41" s="19">
        <v>3.33</v>
      </c>
      <c r="G41" s="8"/>
      <c r="H41" s="9"/>
      <c r="I41" s="16">
        <v>43556</v>
      </c>
    </row>
    <row r="42" spans="1:9" s="3" customFormat="1" ht="14.25" customHeight="1" x14ac:dyDescent="0.2">
      <c r="A42" s="14">
        <v>34</v>
      </c>
      <c r="B42" s="7" t="s">
        <v>67</v>
      </c>
      <c r="C42" s="15">
        <v>31923</v>
      </c>
      <c r="D42" s="21" t="s">
        <v>106</v>
      </c>
      <c r="E42" s="22" t="s">
        <v>110</v>
      </c>
      <c r="F42" s="19">
        <v>2.67</v>
      </c>
      <c r="G42" s="8"/>
      <c r="H42" s="9"/>
      <c r="I42" s="16">
        <v>43313</v>
      </c>
    </row>
    <row r="43" spans="1:9" s="3" customFormat="1" ht="14.25" customHeight="1" x14ac:dyDescent="0.2">
      <c r="A43" s="14">
        <v>35</v>
      </c>
      <c r="B43" s="7" t="s">
        <v>50</v>
      </c>
      <c r="C43" s="15">
        <v>28994</v>
      </c>
      <c r="D43" s="21" t="s">
        <v>100</v>
      </c>
      <c r="E43" s="22" t="s">
        <v>110</v>
      </c>
      <c r="F43" s="19">
        <v>3.99</v>
      </c>
      <c r="G43" s="8"/>
      <c r="H43" s="9"/>
      <c r="I43" s="16">
        <v>43466</v>
      </c>
    </row>
    <row r="44" spans="1:9" s="3" customFormat="1" ht="14.25" customHeight="1" x14ac:dyDescent="0.2">
      <c r="A44" s="14">
        <v>36</v>
      </c>
      <c r="B44" s="7" t="s">
        <v>68</v>
      </c>
      <c r="C44" s="15">
        <v>32630</v>
      </c>
      <c r="D44" s="21" t="s">
        <v>96</v>
      </c>
      <c r="E44" s="22" t="s">
        <v>110</v>
      </c>
      <c r="F44" s="19">
        <v>3</v>
      </c>
      <c r="G44" s="8"/>
      <c r="H44" s="9"/>
      <c r="I44" s="16">
        <v>42736</v>
      </c>
    </row>
    <row r="45" spans="1:9" s="3" customFormat="1" ht="14.25" customHeight="1" x14ac:dyDescent="0.2">
      <c r="A45" s="14">
        <v>37</v>
      </c>
      <c r="B45" s="7" t="s">
        <v>69</v>
      </c>
      <c r="C45" s="15">
        <v>32539</v>
      </c>
      <c r="D45" s="21" t="s">
        <v>107</v>
      </c>
      <c r="E45" s="22" t="s">
        <v>110</v>
      </c>
      <c r="F45" s="19">
        <v>2.67</v>
      </c>
      <c r="G45" s="8"/>
      <c r="H45" s="9"/>
      <c r="I45" s="16">
        <v>42917</v>
      </c>
    </row>
    <row r="46" spans="1:9" s="3" customFormat="1" ht="14.25" customHeight="1" x14ac:dyDescent="0.2">
      <c r="A46" s="14">
        <v>38</v>
      </c>
      <c r="B46" s="7" t="s">
        <v>70</v>
      </c>
      <c r="C46" s="15">
        <v>32611</v>
      </c>
      <c r="D46" s="21" t="s">
        <v>97</v>
      </c>
      <c r="E46" s="22" t="s">
        <v>110</v>
      </c>
      <c r="F46" s="19">
        <v>3</v>
      </c>
      <c r="G46" s="8"/>
      <c r="H46" s="9"/>
      <c r="I46" s="16">
        <v>42736</v>
      </c>
    </row>
    <row r="47" spans="1:9" s="3" customFormat="1" ht="14.25" customHeight="1" x14ac:dyDescent="0.2">
      <c r="A47" s="14">
        <v>39</v>
      </c>
      <c r="B47" s="7" t="s">
        <v>71</v>
      </c>
      <c r="C47" s="15">
        <v>31393</v>
      </c>
      <c r="D47" s="21" t="s">
        <v>106</v>
      </c>
      <c r="E47" s="22" t="s">
        <v>110</v>
      </c>
      <c r="F47" s="19">
        <v>3</v>
      </c>
      <c r="G47" s="8"/>
      <c r="H47" s="9"/>
      <c r="I47" s="16">
        <v>42736</v>
      </c>
    </row>
    <row r="48" spans="1:9" s="3" customFormat="1" ht="14.25" customHeight="1" x14ac:dyDescent="0.2">
      <c r="A48" s="14">
        <v>40</v>
      </c>
      <c r="B48" s="7" t="s">
        <v>72</v>
      </c>
      <c r="C48" s="15">
        <v>32241</v>
      </c>
      <c r="D48" s="21" t="s">
        <v>101</v>
      </c>
      <c r="E48" s="22" t="s">
        <v>110</v>
      </c>
      <c r="F48" s="19">
        <v>3</v>
      </c>
      <c r="G48" s="8"/>
      <c r="H48" s="9"/>
      <c r="I48" s="16">
        <v>42736</v>
      </c>
    </row>
    <row r="49" spans="1:9" s="3" customFormat="1" ht="14.25" customHeight="1" x14ac:dyDescent="0.2">
      <c r="A49" s="14">
        <v>41</v>
      </c>
      <c r="B49" s="7" t="s">
        <v>73</v>
      </c>
      <c r="C49" s="15">
        <v>32691</v>
      </c>
      <c r="D49" s="21" t="s">
        <v>107</v>
      </c>
      <c r="E49" s="22" t="s">
        <v>110</v>
      </c>
      <c r="F49" s="19">
        <v>3</v>
      </c>
      <c r="G49" s="8"/>
      <c r="H49" s="9"/>
      <c r="I49" s="16">
        <v>42736</v>
      </c>
    </row>
    <row r="50" spans="1:9" s="3" customFormat="1" ht="14.25" customHeight="1" x14ac:dyDescent="0.2">
      <c r="A50" s="14">
        <v>42</v>
      </c>
      <c r="B50" s="7" t="s">
        <v>74</v>
      </c>
      <c r="C50" s="15">
        <v>32846</v>
      </c>
      <c r="D50" s="21" t="s">
        <v>96</v>
      </c>
      <c r="E50" s="22" t="s">
        <v>110</v>
      </c>
      <c r="F50" s="19">
        <v>3</v>
      </c>
      <c r="G50" s="8"/>
      <c r="H50" s="9"/>
      <c r="I50" s="16">
        <v>42736</v>
      </c>
    </row>
    <row r="51" spans="1:9" s="3" customFormat="1" ht="14.25" customHeight="1" x14ac:dyDescent="0.2">
      <c r="A51" s="14">
        <v>43</v>
      </c>
      <c r="B51" s="7" t="s">
        <v>75</v>
      </c>
      <c r="C51" s="15">
        <v>32797</v>
      </c>
      <c r="D51" s="21" t="s">
        <v>100</v>
      </c>
      <c r="E51" s="22" t="s">
        <v>110</v>
      </c>
      <c r="F51" s="19">
        <v>3</v>
      </c>
      <c r="G51" s="8"/>
      <c r="H51" s="9"/>
      <c r="I51" s="16">
        <v>42736</v>
      </c>
    </row>
    <row r="52" spans="1:9" s="3" customFormat="1" ht="14.25" customHeight="1" x14ac:dyDescent="0.2">
      <c r="A52" s="14">
        <v>44</v>
      </c>
      <c r="B52" s="7" t="s">
        <v>76</v>
      </c>
      <c r="C52" s="15">
        <v>31762</v>
      </c>
      <c r="D52" s="21" t="s">
        <v>100</v>
      </c>
      <c r="E52" s="22" t="s">
        <v>110</v>
      </c>
      <c r="F52" s="19">
        <v>2.67</v>
      </c>
      <c r="G52" s="8"/>
      <c r="H52" s="9"/>
      <c r="I52" s="16">
        <v>42917</v>
      </c>
    </row>
    <row r="53" spans="1:9" s="3" customFormat="1" ht="14.25" customHeight="1" x14ac:dyDescent="0.2">
      <c r="A53" s="14">
        <v>45</v>
      </c>
      <c r="B53" s="7" t="s">
        <v>77</v>
      </c>
      <c r="C53" s="15">
        <v>30503</v>
      </c>
      <c r="D53" s="21" t="s">
        <v>95</v>
      </c>
      <c r="E53" s="22" t="s">
        <v>110</v>
      </c>
      <c r="F53" s="19">
        <v>3.33</v>
      </c>
      <c r="G53" s="8"/>
      <c r="H53" s="9"/>
      <c r="I53" s="16">
        <v>42736</v>
      </c>
    </row>
    <row r="54" spans="1:9" s="3" customFormat="1" ht="14.25" customHeight="1" x14ac:dyDescent="0.2">
      <c r="A54" s="14">
        <v>46</v>
      </c>
      <c r="B54" s="7" t="s">
        <v>78</v>
      </c>
      <c r="C54" s="15">
        <v>29481</v>
      </c>
      <c r="D54" s="21" t="s">
        <v>95</v>
      </c>
      <c r="E54" s="22" t="s">
        <v>110</v>
      </c>
      <c r="F54" s="19">
        <v>3.33</v>
      </c>
      <c r="G54" s="8"/>
      <c r="H54" s="9"/>
      <c r="I54" s="16">
        <v>42736</v>
      </c>
    </row>
    <row r="55" spans="1:9" s="3" customFormat="1" ht="14.25" customHeight="1" x14ac:dyDescent="0.2">
      <c r="A55" s="14">
        <v>47</v>
      </c>
      <c r="B55" s="7" t="s">
        <v>79</v>
      </c>
      <c r="C55" s="15">
        <v>30023</v>
      </c>
      <c r="D55" s="21" t="s">
        <v>96</v>
      </c>
      <c r="E55" s="22" t="s">
        <v>110</v>
      </c>
      <c r="F55" s="19">
        <v>3.33</v>
      </c>
      <c r="G55" s="8"/>
      <c r="H55" s="9"/>
      <c r="I55" s="16">
        <v>42736</v>
      </c>
    </row>
    <row r="56" spans="1:9" s="3" customFormat="1" ht="14.25" customHeight="1" x14ac:dyDescent="0.2">
      <c r="A56" s="14">
        <v>48</v>
      </c>
      <c r="B56" s="7" t="s">
        <v>80</v>
      </c>
      <c r="C56" s="15">
        <v>29848</v>
      </c>
      <c r="D56" s="21" t="s">
        <v>100</v>
      </c>
      <c r="E56" s="22" t="s">
        <v>110</v>
      </c>
      <c r="F56" s="19">
        <v>3</v>
      </c>
      <c r="G56" s="8"/>
      <c r="H56" s="9"/>
      <c r="I56" s="16">
        <v>43009</v>
      </c>
    </row>
    <row r="57" spans="1:9" s="3" customFormat="1" ht="14.25" customHeight="1" x14ac:dyDescent="0.2">
      <c r="A57" s="14">
        <v>49</v>
      </c>
      <c r="B57" s="7" t="s">
        <v>81</v>
      </c>
      <c r="C57" s="15">
        <v>31770</v>
      </c>
      <c r="D57" s="21" t="s">
        <v>106</v>
      </c>
      <c r="E57" s="22" t="s">
        <v>110</v>
      </c>
      <c r="F57" s="19">
        <v>3</v>
      </c>
      <c r="G57" s="8"/>
      <c r="H57" s="9"/>
      <c r="I57" s="16">
        <v>43009</v>
      </c>
    </row>
    <row r="58" spans="1:9" s="3" customFormat="1" ht="14.25" customHeight="1" x14ac:dyDescent="0.2">
      <c r="A58" s="14">
        <v>50</v>
      </c>
      <c r="B58" s="7" t="s">
        <v>82</v>
      </c>
      <c r="C58" s="15">
        <v>31860</v>
      </c>
      <c r="D58" s="21" t="s">
        <v>106</v>
      </c>
      <c r="E58" s="22" t="s">
        <v>110</v>
      </c>
      <c r="F58" s="19">
        <v>3.33</v>
      </c>
      <c r="G58" s="8"/>
      <c r="H58" s="9"/>
      <c r="I58" s="16">
        <v>43741</v>
      </c>
    </row>
    <row r="59" spans="1:9" s="3" customFormat="1" ht="14.25" customHeight="1" x14ac:dyDescent="0.2">
      <c r="A59" s="14">
        <v>51</v>
      </c>
      <c r="B59" s="7" t="s">
        <v>83</v>
      </c>
      <c r="C59" s="15">
        <v>28805</v>
      </c>
      <c r="D59" s="21" t="s">
        <v>107</v>
      </c>
      <c r="E59" s="22" t="s">
        <v>110</v>
      </c>
      <c r="F59" s="19">
        <v>3.66</v>
      </c>
      <c r="G59" s="8"/>
      <c r="H59" s="9"/>
      <c r="I59" s="16">
        <v>42917</v>
      </c>
    </row>
    <row r="60" spans="1:9" s="3" customFormat="1" ht="14.25" customHeight="1" x14ac:dyDescent="0.2">
      <c r="A60" s="14">
        <v>52</v>
      </c>
      <c r="B60" s="7" t="s">
        <v>84</v>
      </c>
      <c r="C60" s="15">
        <v>33539</v>
      </c>
      <c r="D60" s="21" t="s">
        <v>95</v>
      </c>
      <c r="E60" s="22" t="s">
        <v>110</v>
      </c>
      <c r="F60" s="19">
        <v>2.67</v>
      </c>
      <c r="G60" s="8"/>
      <c r="H60" s="9"/>
      <c r="I60" s="16">
        <v>43282</v>
      </c>
    </row>
    <row r="61" spans="1:9" s="3" customFormat="1" ht="14.25" customHeight="1" x14ac:dyDescent="0.2">
      <c r="A61" s="14">
        <v>53</v>
      </c>
      <c r="B61" s="7" t="s">
        <v>85</v>
      </c>
      <c r="C61" s="15">
        <v>32943</v>
      </c>
      <c r="D61" s="21" t="s">
        <v>97</v>
      </c>
      <c r="E61" s="22" t="s">
        <v>110</v>
      </c>
      <c r="F61" s="19">
        <v>2.67</v>
      </c>
      <c r="G61" s="8"/>
      <c r="H61" s="9"/>
      <c r="I61" s="16">
        <v>43282</v>
      </c>
    </row>
    <row r="62" spans="1:9" s="3" customFormat="1" ht="14.25" customHeight="1" x14ac:dyDescent="0.2">
      <c r="A62" s="14">
        <v>54</v>
      </c>
      <c r="B62" s="7" t="s">
        <v>86</v>
      </c>
      <c r="C62" s="15">
        <v>31935</v>
      </c>
      <c r="D62" s="21" t="s">
        <v>105</v>
      </c>
      <c r="E62" s="22" t="s">
        <v>110</v>
      </c>
      <c r="F62" s="19">
        <v>3</v>
      </c>
      <c r="G62" s="8"/>
      <c r="H62" s="9"/>
      <c r="I62" s="16">
        <v>43009</v>
      </c>
    </row>
    <row r="63" spans="1:9" s="3" customFormat="1" ht="14.25" customHeight="1" x14ac:dyDescent="0.2">
      <c r="A63" s="14">
        <v>55</v>
      </c>
      <c r="B63" s="7" t="s">
        <v>88</v>
      </c>
      <c r="C63" s="15">
        <v>28976</v>
      </c>
      <c r="D63" s="21" t="s">
        <v>105</v>
      </c>
      <c r="E63" s="22" t="s">
        <v>110</v>
      </c>
      <c r="F63" s="19">
        <v>3.66</v>
      </c>
      <c r="G63" s="8"/>
      <c r="H63" s="9"/>
      <c r="I63" s="16">
        <v>43101</v>
      </c>
    </row>
    <row r="64" spans="1:9" s="3" customFormat="1" ht="14.25" customHeight="1" x14ac:dyDescent="0.2">
      <c r="A64" s="14">
        <v>56</v>
      </c>
      <c r="B64" s="7" t="s">
        <v>89</v>
      </c>
      <c r="C64" s="15">
        <v>31324</v>
      </c>
      <c r="D64" s="21" t="s">
        <v>109</v>
      </c>
      <c r="E64" s="22">
        <v>13095</v>
      </c>
      <c r="F64" s="19">
        <v>3</v>
      </c>
      <c r="G64" s="8"/>
      <c r="H64" s="9"/>
      <c r="I64" s="16">
        <v>43466</v>
      </c>
    </row>
    <row r="65" spans="1:9" s="3" customFormat="1" ht="14.25" customHeight="1" x14ac:dyDescent="0.2">
      <c r="A65" s="14">
        <v>57</v>
      </c>
      <c r="B65" s="7" t="s">
        <v>42</v>
      </c>
      <c r="C65" s="15">
        <v>28653</v>
      </c>
      <c r="D65" s="21" t="s">
        <v>94</v>
      </c>
      <c r="E65" s="23" t="s">
        <v>112</v>
      </c>
      <c r="F65" s="19">
        <v>4.32</v>
      </c>
      <c r="G65" s="8"/>
      <c r="H65" s="9"/>
      <c r="I65" s="16">
        <v>43862</v>
      </c>
    </row>
    <row r="66" spans="1:9" s="3" customFormat="1" ht="14.25" customHeight="1" x14ac:dyDescent="0.2">
      <c r="A66" s="14">
        <v>58</v>
      </c>
      <c r="B66" s="39" t="s">
        <v>38</v>
      </c>
      <c r="C66" s="40">
        <v>29126</v>
      </c>
      <c r="D66" s="41" t="s">
        <v>92</v>
      </c>
      <c r="E66" s="42" t="s">
        <v>111</v>
      </c>
      <c r="F66" s="43">
        <v>3.15</v>
      </c>
      <c r="G66" s="44"/>
      <c r="H66" s="45"/>
      <c r="I66" s="46">
        <v>43344</v>
      </c>
    </row>
    <row r="67" spans="1:9" s="3" customFormat="1" ht="14.25" customHeight="1" x14ac:dyDescent="0.2">
      <c r="A67" s="14">
        <v>59</v>
      </c>
      <c r="B67" s="39" t="s">
        <v>87</v>
      </c>
      <c r="C67" s="40">
        <v>32464</v>
      </c>
      <c r="D67" s="41" t="s">
        <v>108</v>
      </c>
      <c r="E67" s="47">
        <v>17171</v>
      </c>
      <c r="F67" s="43">
        <v>2.66</v>
      </c>
      <c r="G67" s="44"/>
      <c r="H67" s="45"/>
      <c r="I67" s="46">
        <v>43770</v>
      </c>
    </row>
    <row r="68" spans="1:9" s="3" customFormat="1" ht="15" customHeight="1" x14ac:dyDescent="0.2">
      <c r="A68" s="14">
        <v>60</v>
      </c>
      <c r="B68" s="39" t="s">
        <v>113</v>
      </c>
      <c r="C68" s="40">
        <v>25700</v>
      </c>
      <c r="D68" s="41" t="s">
        <v>117</v>
      </c>
      <c r="E68" s="42" t="s">
        <v>119</v>
      </c>
      <c r="F68" s="43">
        <v>2.4</v>
      </c>
      <c r="G68" s="44"/>
      <c r="H68" s="45"/>
      <c r="I68" s="46">
        <v>43800</v>
      </c>
    </row>
    <row r="69" spans="1:9" s="3" customFormat="1" ht="15" customHeight="1" x14ac:dyDescent="0.2">
      <c r="A69" s="14">
        <v>61</v>
      </c>
      <c r="B69" s="39" t="s">
        <v>114</v>
      </c>
      <c r="C69" s="40">
        <v>31032</v>
      </c>
      <c r="D69" s="41" t="s">
        <v>117</v>
      </c>
      <c r="E69" s="42" t="s">
        <v>119</v>
      </c>
      <c r="F69" s="43">
        <v>2.76</v>
      </c>
      <c r="G69" s="44"/>
      <c r="H69" s="45"/>
      <c r="I69" s="46">
        <v>43435</v>
      </c>
    </row>
    <row r="70" spans="1:9" s="3" customFormat="1" ht="15" customHeight="1" x14ac:dyDescent="0.2">
      <c r="A70" s="14">
        <v>62</v>
      </c>
      <c r="B70" s="39" t="s">
        <v>115</v>
      </c>
      <c r="C70" s="40">
        <v>29136</v>
      </c>
      <c r="D70" s="41" t="s">
        <v>117</v>
      </c>
      <c r="E70" s="42" t="s">
        <v>119</v>
      </c>
      <c r="F70" s="43">
        <v>2.2200000000000002</v>
      </c>
      <c r="G70" s="44"/>
      <c r="H70" s="45"/>
      <c r="I70" s="46">
        <v>43586</v>
      </c>
    </row>
    <row r="71" spans="1:9" s="3" customFormat="1" ht="15" customHeight="1" x14ac:dyDescent="0.2">
      <c r="A71" s="14">
        <v>63</v>
      </c>
      <c r="B71" s="39" t="s">
        <v>116</v>
      </c>
      <c r="C71" s="40">
        <v>33591</v>
      </c>
      <c r="D71" s="41" t="s">
        <v>118</v>
      </c>
      <c r="E71" s="42" t="s">
        <v>120</v>
      </c>
      <c r="F71" s="43">
        <v>1</v>
      </c>
      <c r="G71" s="44"/>
      <c r="H71" s="45"/>
      <c r="I71" s="46">
        <v>43739</v>
      </c>
    </row>
  </sheetData>
  <mergeCells count="1">
    <mergeCell ref="E1:I1"/>
  </mergeCells>
  <phoneticPr fontId="0" type="noConversion"/>
  <pageMargins left="0" right="0" top="0.28000000000000003" bottom="0.28999999999999998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workbookViewId="0">
      <selection activeCell="K4" sqref="K1:K1048576"/>
    </sheetView>
  </sheetViews>
  <sheetFormatPr defaultRowHeight="12.75" x14ac:dyDescent="0.2"/>
  <cols>
    <col min="1" max="1" width="5.7109375" customWidth="1"/>
    <col min="2" max="2" width="23.85546875" customWidth="1"/>
    <col min="3" max="3" width="8.42578125" style="51" customWidth="1"/>
    <col min="4" max="4" width="14.140625" customWidth="1"/>
    <col min="5" max="5" width="11.42578125" customWidth="1"/>
    <col min="6" max="6" width="12.42578125" customWidth="1"/>
    <col min="7" max="7" width="8.42578125" customWidth="1"/>
    <col min="8" max="8" width="11.7109375" customWidth="1"/>
    <col min="9" max="9" width="0.140625" customWidth="1"/>
    <col min="10" max="10" width="7.85546875" customWidth="1"/>
    <col min="11" max="11" width="7.28515625" style="1" customWidth="1"/>
    <col min="12" max="12" width="9.140625" hidden="1" customWidth="1"/>
    <col min="13" max="13" width="16.140625" customWidth="1"/>
    <col min="15" max="15" width="7.5703125" customWidth="1"/>
    <col min="16" max="16" width="7.42578125" customWidth="1"/>
    <col min="17" max="17" width="9.140625" customWidth="1"/>
    <col min="18" max="19" width="7.5703125" customWidth="1"/>
  </cols>
  <sheetData>
    <row r="1" spans="1:19" ht="20.25" x14ac:dyDescent="0.3">
      <c r="A1" s="79" t="s">
        <v>150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24"/>
    </row>
    <row r="2" spans="1:19" ht="18" x14ac:dyDescent="0.25">
      <c r="A2" s="24"/>
      <c r="B2" s="25"/>
      <c r="C2" s="49"/>
      <c r="D2" s="26" t="s">
        <v>121</v>
      </c>
      <c r="E2" s="27"/>
      <c r="F2" s="80">
        <f ca="1">TODAY()</f>
        <v>43936</v>
      </c>
      <c r="G2" s="80"/>
      <c r="H2" s="80"/>
      <c r="I2" s="80"/>
      <c r="J2" s="80"/>
      <c r="K2" s="80"/>
      <c r="L2" s="81"/>
      <c r="M2" s="28"/>
      <c r="N2" s="25"/>
      <c r="O2" s="25"/>
      <c r="P2" s="25"/>
      <c r="Q2" s="24"/>
    </row>
    <row r="3" spans="1:19" ht="39.75" customHeight="1" x14ac:dyDescent="0.2">
      <c r="A3" s="77" t="s">
        <v>122</v>
      </c>
      <c r="B3" s="77" t="s">
        <v>123</v>
      </c>
      <c r="C3" s="82" t="s">
        <v>124</v>
      </c>
      <c r="D3" s="78" t="s">
        <v>125</v>
      </c>
      <c r="E3" s="84" t="s">
        <v>158</v>
      </c>
      <c r="F3" s="78" t="s">
        <v>126</v>
      </c>
      <c r="G3" s="84" t="s">
        <v>151</v>
      </c>
      <c r="H3" s="84" t="s">
        <v>153</v>
      </c>
      <c r="I3" s="78" t="s">
        <v>152</v>
      </c>
      <c r="J3" s="78" t="s">
        <v>134</v>
      </c>
      <c r="K3" s="78"/>
      <c r="L3" s="78" t="s">
        <v>128</v>
      </c>
      <c r="M3" s="78" t="s">
        <v>147</v>
      </c>
      <c r="N3" s="77" t="s">
        <v>129</v>
      </c>
      <c r="O3" s="77"/>
      <c r="P3" s="77"/>
      <c r="Q3" s="77" t="s">
        <v>130</v>
      </c>
      <c r="R3" s="78" t="s">
        <v>135</v>
      </c>
      <c r="S3" s="78"/>
    </row>
    <row r="4" spans="1:19" ht="52.5" customHeight="1" x14ac:dyDescent="0.2">
      <c r="A4" s="77"/>
      <c r="B4" s="77"/>
      <c r="C4" s="83"/>
      <c r="D4" s="77"/>
      <c r="E4" s="85"/>
      <c r="F4" s="77"/>
      <c r="G4" s="85"/>
      <c r="H4" s="85"/>
      <c r="I4" s="77"/>
      <c r="J4" s="38" t="s">
        <v>149</v>
      </c>
      <c r="K4" s="69" t="s">
        <v>136</v>
      </c>
      <c r="L4" s="77"/>
      <c r="M4" s="78"/>
      <c r="N4" s="29" t="s">
        <v>131</v>
      </c>
      <c r="O4" s="29" t="s">
        <v>132</v>
      </c>
      <c r="P4" s="29" t="s">
        <v>133</v>
      </c>
      <c r="Q4" s="77"/>
      <c r="R4" s="29" t="s">
        <v>127</v>
      </c>
      <c r="S4" s="29" t="s">
        <v>136</v>
      </c>
    </row>
    <row r="5" spans="1:19" x14ac:dyDescent="0.2">
      <c r="A5" s="30">
        <v>1</v>
      </c>
      <c r="B5" s="31" t="str">
        <f>'File gốc'!B9</f>
        <v>Trịnh Xuân Tình</v>
      </c>
      <c r="C5" s="50" t="str">
        <f>'File gốc'!D9</f>
        <v>HT</v>
      </c>
      <c r="D5" s="52">
        <f>'File gốc'!C9</f>
        <v>28161</v>
      </c>
      <c r="E5" s="32" t="str">
        <f>'File gốc'!E9</f>
        <v>V070515</v>
      </c>
      <c r="F5" s="36">
        <f>'File gốc'!I9</f>
        <v>43646</v>
      </c>
      <c r="G5" s="71"/>
      <c r="H5" s="71"/>
      <c r="I5" s="37">
        <f>DATE(YEAR(F5),MONTH(F5)-G5,DAY(F5))</f>
        <v>43646</v>
      </c>
      <c r="J5" s="65">
        <f>IF(K5=2.34,1,IF(K5=2.67,2,IF(K5=3,3,IF(K5=3.33,4,IF(K5=3.66,5,IF(K5=3.99,6,IF(K5=4.32,7,IF(K5=4.65,8))))))))</f>
        <v>7</v>
      </c>
      <c r="K5" s="86">
        <f>'File gốc'!F9</f>
        <v>4.32</v>
      </c>
      <c r="L5" s="33">
        <v>3</v>
      </c>
      <c r="M5" s="37">
        <f>DATE(YEAR(I5)+L5,MONTH(I5),DAY(I5))</f>
        <v>44742</v>
      </c>
      <c r="N5" s="34">
        <f t="shared" ref="N5:N36" ca="1" si="0">IF(OR(I5="",M5=""),"",IF((DATE(YEAR(I5)+L5,MONTH(I5),DAY(F5))&lt;TODAY()),"Nâng rồi",(DATEDIF(TODAY(),DATE(YEAR(I5)+L5,MONTH(I5),DAY(I5)),"y"))))</f>
        <v>2</v>
      </c>
      <c r="O5" s="34">
        <f t="shared" ref="O5:O36" ca="1" si="1">IF(OR(I5="",M5="",N5="nâng rồi"),"",(DATEDIF(TODAY(),DATE(YEAR(I5)+L5,MONTH(I5),DAY(I5)),"ym")))</f>
        <v>2</v>
      </c>
      <c r="P5" s="34">
        <f t="shared" ref="P5:P36" ca="1" si="2">IF(OR(I5="",M5="",N5="nâng rồi"),"",(DATEDIF(TODAY(),DATE(YEAR(I5)+L5,MONTH(I5),DAY(I5)),"md")))</f>
        <v>15</v>
      </c>
      <c r="Q5" s="35" t="str">
        <f t="shared" ref="Q5:Q36" ca="1" si="3">IF(F5="","",IF(AND(N5=0,O5=0,P5&gt;0,P5&lt;=30),"sắp nâng lương",IF(AND(N5=0,O5=0,P5=0),"Chúc mừng","")))</f>
        <v/>
      </c>
      <c r="R5" s="67">
        <f t="shared" ref="R5:R36" si="4">J5+1</f>
        <v>8</v>
      </c>
      <c r="S5" s="68">
        <f t="shared" ref="S5:S36" si="5">K5+0.33</f>
        <v>4.6500000000000004</v>
      </c>
    </row>
    <row r="6" spans="1:19" x14ac:dyDescent="0.2">
      <c r="A6" s="30">
        <v>2</v>
      </c>
      <c r="B6" s="31" t="str">
        <f>'File gốc'!B10</f>
        <v>Lâm Ngọc  Tuân</v>
      </c>
      <c r="C6" s="50" t="str">
        <f>'File gốc'!D10</f>
        <v>PHT</v>
      </c>
      <c r="D6" s="52">
        <f>'File gốc'!C10</f>
        <v>29653</v>
      </c>
      <c r="E6" s="32" t="str">
        <f>'File gốc'!E10</f>
        <v>V070515</v>
      </c>
      <c r="F6" s="36">
        <f>'File gốc'!I10</f>
        <v>42736</v>
      </c>
      <c r="G6" s="71"/>
      <c r="H6" s="71"/>
      <c r="I6" s="37">
        <f t="shared" ref="I6:I13" si="6">DATE(YEAR(F6),MONTH(F6)-G6,DAY(F6))</f>
        <v>42736</v>
      </c>
      <c r="J6" s="65">
        <f t="shared" ref="J6:J66" si="7">IF(K6=2.34,1,IF(K6=2.67,2,IF(K6=3,3,IF(K6=3.33,4,IF(K6=3.66,5,IF(K6=3.99,6,IF(K6=4.32,7,IF(K6=4.65,8))))))))</f>
        <v>6</v>
      </c>
      <c r="K6" s="86">
        <f>'File gốc'!F10</f>
        <v>3.99</v>
      </c>
      <c r="L6" s="33">
        <v>3</v>
      </c>
      <c r="M6" s="37">
        <f t="shared" ref="M6:M67" si="8">DATE(YEAR(I6)+L6,MONTH(I6),DAY(I6))</f>
        <v>43831</v>
      </c>
      <c r="N6" s="34" t="str">
        <f t="shared" ca="1" si="0"/>
        <v>Nâng rồi</v>
      </c>
      <c r="O6" s="34" t="str">
        <f t="shared" ca="1" si="1"/>
        <v/>
      </c>
      <c r="P6" s="34" t="str">
        <f t="shared" ca="1" si="2"/>
        <v/>
      </c>
      <c r="Q6" s="35" t="str">
        <f t="shared" ca="1" si="3"/>
        <v/>
      </c>
      <c r="R6" s="67">
        <f t="shared" si="4"/>
        <v>7</v>
      </c>
      <c r="S6" s="68">
        <f t="shared" si="5"/>
        <v>4.32</v>
      </c>
    </row>
    <row r="7" spans="1:19" x14ac:dyDescent="0.2">
      <c r="A7" s="30">
        <v>3</v>
      </c>
      <c r="B7" s="31" t="str">
        <f>'File gốc'!B11</f>
        <v>Nguyễn Văn Đang</v>
      </c>
      <c r="C7" s="50" t="str">
        <f>'File gốc'!D11</f>
        <v>PHT</v>
      </c>
      <c r="D7" s="52">
        <f>'File gốc'!C11</f>
        <v>28689</v>
      </c>
      <c r="E7" s="32" t="str">
        <f>'File gốc'!E11</f>
        <v>V070515</v>
      </c>
      <c r="F7" s="36">
        <f>'File gốc'!I11</f>
        <v>42736</v>
      </c>
      <c r="G7" s="71"/>
      <c r="H7" s="71"/>
      <c r="I7" s="37">
        <f t="shared" si="6"/>
        <v>42736</v>
      </c>
      <c r="J7" s="65">
        <f t="shared" si="7"/>
        <v>6</v>
      </c>
      <c r="K7" s="86">
        <f>'File gốc'!F11</f>
        <v>3.99</v>
      </c>
      <c r="L7" s="33">
        <v>3</v>
      </c>
      <c r="M7" s="37">
        <f t="shared" si="8"/>
        <v>43831</v>
      </c>
      <c r="N7" s="34" t="str">
        <f t="shared" ca="1" si="0"/>
        <v>Nâng rồi</v>
      </c>
      <c r="O7" s="34" t="str">
        <f t="shared" ca="1" si="1"/>
        <v/>
      </c>
      <c r="P7" s="34" t="str">
        <f t="shared" ca="1" si="2"/>
        <v/>
      </c>
      <c r="Q7" s="35" t="str">
        <f t="shared" ca="1" si="3"/>
        <v/>
      </c>
      <c r="R7" s="67">
        <f t="shared" si="4"/>
        <v>7</v>
      </c>
      <c r="S7" s="68">
        <f t="shared" si="5"/>
        <v>4.32</v>
      </c>
    </row>
    <row r="8" spans="1:19" x14ac:dyDescent="0.2">
      <c r="A8" s="30">
        <v>4</v>
      </c>
      <c r="B8" s="31" t="str">
        <f>'File gốc'!B12</f>
        <v>Nguyễn Hoài Bắc</v>
      </c>
      <c r="C8" s="50" t="str">
        <f>'File gốc'!D12</f>
        <v>TTCM</v>
      </c>
      <c r="D8" s="52">
        <f>'File gốc'!C12</f>
        <v>31241</v>
      </c>
      <c r="E8" s="32" t="str">
        <f>'File gốc'!E12</f>
        <v>V070515</v>
      </c>
      <c r="F8" s="36">
        <f>'File gốc'!I12</f>
        <v>43221</v>
      </c>
      <c r="G8" s="71"/>
      <c r="H8" s="71"/>
      <c r="I8" s="37">
        <f t="shared" si="6"/>
        <v>43221</v>
      </c>
      <c r="J8" s="65">
        <f t="shared" si="7"/>
        <v>4</v>
      </c>
      <c r="K8" s="86">
        <f>'File gốc'!F12</f>
        <v>3.33</v>
      </c>
      <c r="L8" s="33">
        <v>3</v>
      </c>
      <c r="M8" s="37">
        <f t="shared" si="8"/>
        <v>44317</v>
      </c>
      <c r="N8" s="34">
        <f t="shared" ca="1" si="0"/>
        <v>1</v>
      </c>
      <c r="O8" s="34">
        <f t="shared" ca="1" si="1"/>
        <v>0</v>
      </c>
      <c r="P8" s="34">
        <f t="shared" ca="1" si="2"/>
        <v>16</v>
      </c>
      <c r="Q8" s="35" t="str">
        <f t="shared" ca="1" si="3"/>
        <v/>
      </c>
      <c r="R8" s="67">
        <f t="shared" si="4"/>
        <v>5</v>
      </c>
      <c r="S8" s="68">
        <f t="shared" si="5"/>
        <v>3.66</v>
      </c>
    </row>
    <row r="9" spans="1:19" x14ac:dyDescent="0.2">
      <c r="A9" s="30">
        <v>5</v>
      </c>
      <c r="B9" s="31" t="str">
        <f>'File gốc'!B13</f>
        <v>Phạm văn Mạnh</v>
      </c>
      <c r="C9" s="50" t="str">
        <f>'File gốc'!D13</f>
        <v>TTCM</v>
      </c>
      <c r="D9" s="52">
        <f>'File gốc'!C13</f>
        <v>28010</v>
      </c>
      <c r="E9" s="32" t="str">
        <f>'File gốc'!E13</f>
        <v>V070515</v>
      </c>
      <c r="F9" s="36">
        <f>'File gốc'!I13</f>
        <v>43466</v>
      </c>
      <c r="G9" s="71"/>
      <c r="H9" s="71"/>
      <c r="I9" s="37">
        <f t="shared" si="6"/>
        <v>43466</v>
      </c>
      <c r="J9" s="65">
        <f t="shared" si="7"/>
        <v>7</v>
      </c>
      <c r="K9" s="86">
        <f>'File gốc'!F13</f>
        <v>4.32</v>
      </c>
      <c r="L9" s="33">
        <v>3</v>
      </c>
      <c r="M9" s="37">
        <f t="shared" si="8"/>
        <v>44562</v>
      </c>
      <c r="N9" s="34">
        <f t="shared" ca="1" si="0"/>
        <v>1</v>
      </c>
      <c r="O9" s="34">
        <f t="shared" ca="1" si="1"/>
        <v>8</v>
      </c>
      <c r="P9" s="34">
        <f t="shared" ca="1" si="2"/>
        <v>17</v>
      </c>
      <c r="Q9" s="35" t="str">
        <f t="shared" ca="1" si="3"/>
        <v/>
      </c>
      <c r="R9" s="67">
        <f t="shared" si="4"/>
        <v>8</v>
      </c>
      <c r="S9" s="68">
        <f t="shared" si="5"/>
        <v>4.6500000000000004</v>
      </c>
    </row>
    <row r="10" spans="1:19" x14ac:dyDescent="0.2">
      <c r="A10" s="30">
        <v>6</v>
      </c>
      <c r="B10" s="31" t="str">
        <f>'File gốc'!B14</f>
        <v>Nguyễn Thị Đông</v>
      </c>
      <c r="C10" s="50" t="str">
        <f>'File gốc'!D14</f>
        <v>TTCM</v>
      </c>
      <c r="D10" s="52">
        <f>'File gốc'!C14</f>
        <v>28221</v>
      </c>
      <c r="E10" s="32" t="str">
        <f>'File gốc'!E14</f>
        <v>V070515</v>
      </c>
      <c r="F10" s="36">
        <f>'File gốc'!I14</f>
        <v>43466</v>
      </c>
      <c r="G10" s="71"/>
      <c r="H10" s="71"/>
      <c r="I10" s="37">
        <f t="shared" si="6"/>
        <v>43466</v>
      </c>
      <c r="J10" s="65">
        <f t="shared" si="7"/>
        <v>7</v>
      </c>
      <c r="K10" s="86">
        <f>'File gốc'!F14</f>
        <v>4.32</v>
      </c>
      <c r="L10" s="33">
        <v>3</v>
      </c>
      <c r="M10" s="37">
        <f t="shared" si="8"/>
        <v>44562</v>
      </c>
      <c r="N10" s="34">
        <f t="shared" ca="1" si="0"/>
        <v>1</v>
      </c>
      <c r="O10" s="34">
        <f t="shared" ca="1" si="1"/>
        <v>8</v>
      </c>
      <c r="P10" s="34">
        <f t="shared" ca="1" si="2"/>
        <v>17</v>
      </c>
      <c r="Q10" s="35" t="str">
        <f t="shared" ca="1" si="3"/>
        <v/>
      </c>
      <c r="R10" s="67">
        <f t="shared" si="4"/>
        <v>8</v>
      </c>
      <c r="S10" s="68">
        <f t="shared" si="5"/>
        <v>4.6500000000000004</v>
      </c>
    </row>
    <row r="11" spans="1:19" x14ac:dyDescent="0.2">
      <c r="A11" s="30">
        <v>7</v>
      </c>
      <c r="B11" s="31" t="str">
        <f>'File gốc'!B15</f>
        <v>Trần Xuân Thanh</v>
      </c>
      <c r="C11" s="50" t="str">
        <f>'File gốc'!D15</f>
        <v>TTCM</v>
      </c>
      <c r="D11" s="52">
        <f>'File gốc'!C15</f>
        <v>28753</v>
      </c>
      <c r="E11" s="32" t="str">
        <f>'File gốc'!E15</f>
        <v>V070515</v>
      </c>
      <c r="F11" s="36">
        <f>'File gốc'!I15</f>
        <v>43282</v>
      </c>
      <c r="G11" s="71"/>
      <c r="H11" s="71"/>
      <c r="I11" s="37">
        <f t="shared" si="6"/>
        <v>43282</v>
      </c>
      <c r="J11" s="65">
        <f t="shared" si="7"/>
        <v>6</v>
      </c>
      <c r="K11" s="86">
        <f>'File gốc'!F15</f>
        <v>3.99</v>
      </c>
      <c r="L11" s="33">
        <v>3</v>
      </c>
      <c r="M11" s="37">
        <f t="shared" si="8"/>
        <v>44378</v>
      </c>
      <c r="N11" s="34">
        <f t="shared" ca="1" si="0"/>
        <v>1</v>
      </c>
      <c r="O11" s="34">
        <f t="shared" ca="1" si="1"/>
        <v>2</v>
      </c>
      <c r="P11" s="34">
        <f t="shared" ca="1" si="2"/>
        <v>16</v>
      </c>
      <c r="Q11" s="35" t="str">
        <f t="shared" ca="1" si="3"/>
        <v/>
      </c>
      <c r="R11" s="67">
        <f t="shared" si="4"/>
        <v>7</v>
      </c>
      <c r="S11" s="68">
        <f t="shared" si="5"/>
        <v>4.32</v>
      </c>
    </row>
    <row r="12" spans="1:19" x14ac:dyDescent="0.2">
      <c r="A12" s="30">
        <v>8</v>
      </c>
      <c r="B12" s="31" t="str">
        <f>'File gốc'!B16</f>
        <v>Phan Thị Hoà</v>
      </c>
      <c r="C12" s="50" t="str">
        <f>'File gốc'!D16</f>
        <v>TTCM</v>
      </c>
      <c r="D12" s="52">
        <f>'File gốc'!C16</f>
        <v>29931</v>
      </c>
      <c r="E12" s="32" t="str">
        <f>'File gốc'!E16</f>
        <v>V070515</v>
      </c>
      <c r="F12" s="36">
        <f>'File gốc'!I16</f>
        <v>42736</v>
      </c>
      <c r="G12" s="71"/>
      <c r="H12" s="71"/>
      <c r="I12" s="37">
        <f t="shared" si="6"/>
        <v>42736</v>
      </c>
      <c r="J12" s="65">
        <f t="shared" si="7"/>
        <v>6</v>
      </c>
      <c r="K12" s="86">
        <f>'File gốc'!F16</f>
        <v>3.99</v>
      </c>
      <c r="L12" s="33">
        <v>3</v>
      </c>
      <c r="M12" s="37">
        <f t="shared" si="8"/>
        <v>43831</v>
      </c>
      <c r="N12" s="34" t="str">
        <f t="shared" ca="1" si="0"/>
        <v>Nâng rồi</v>
      </c>
      <c r="O12" s="34" t="str">
        <f t="shared" ca="1" si="1"/>
        <v/>
      </c>
      <c r="P12" s="34" t="str">
        <f t="shared" ca="1" si="2"/>
        <v/>
      </c>
      <c r="Q12" s="35" t="str">
        <f t="shared" ca="1" si="3"/>
        <v/>
      </c>
      <c r="R12" s="67">
        <f t="shared" si="4"/>
        <v>7</v>
      </c>
      <c r="S12" s="68">
        <f t="shared" si="5"/>
        <v>4.32</v>
      </c>
    </row>
    <row r="13" spans="1:19" x14ac:dyDescent="0.2">
      <c r="A13" s="30">
        <v>9</v>
      </c>
      <c r="B13" s="31" t="str">
        <f>'File gốc'!B17</f>
        <v>Lương Đức Vinh</v>
      </c>
      <c r="C13" s="50" t="s">
        <v>148</v>
      </c>
      <c r="D13" s="52">
        <f>'File gốc'!C17</f>
        <v>28422</v>
      </c>
      <c r="E13" s="32" t="str">
        <f>'File gốc'!E17</f>
        <v>V070515</v>
      </c>
      <c r="F13" s="36">
        <f>'File gốc'!I17</f>
        <v>43132</v>
      </c>
      <c r="G13" s="70">
        <v>12</v>
      </c>
      <c r="H13" s="73" t="s">
        <v>154</v>
      </c>
      <c r="I13" s="37">
        <f t="shared" si="6"/>
        <v>42767</v>
      </c>
      <c r="J13" s="65">
        <f t="shared" si="7"/>
        <v>8</v>
      </c>
      <c r="K13" s="86">
        <f>'File gốc'!F17</f>
        <v>4.6500000000000004</v>
      </c>
      <c r="L13" s="33">
        <v>3</v>
      </c>
      <c r="M13" s="37">
        <f t="shared" si="8"/>
        <v>43862</v>
      </c>
      <c r="N13" s="34" t="str">
        <f t="shared" ca="1" si="0"/>
        <v>Nâng rồi</v>
      </c>
      <c r="O13" s="34" t="str">
        <f t="shared" ca="1" si="1"/>
        <v/>
      </c>
      <c r="P13" s="34" t="str">
        <f t="shared" ca="1" si="2"/>
        <v/>
      </c>
      <c r="Q13" s="35" t="str">
        <f t="shared" ca="1" si="3"/>
        <v/>
      </c>
      <c r="R13" s="67">
        <f t="shared" si="4"/>
        <v>9</v>
      </c>
      <c r="S13" s="68">
        <f t="shared" si="5"/>
        <v>4.9800000000000004</v>
      </c>
    </row>
    <row r="14" spans="1:19" x14ac:dyDescent="0.2">
      <c r="A14" s="30">
        <v>10</v>
      </c>
      <c r="B14" s="31" t="str">
        <f>'File gốc'!B18</f>
        <v>Đoàn Thị Luật</v>
      </c>
      <c r="C14" s="50" t="str">
        <f>'File gốc'!D18</f>
        <v>GV TOÁN</v>
      </c>
      <c r="D14" s="52">
        <f>'File gốc'!C18</f>
        <v>30377</v>
      </c>
      <c r="E14" s="32" t="str">
        <f>'File gốc'!E18</f>
        <v>V070515</v>
      </c>
      <c r="F14" s="36">
        <f>'File gốc'!I18</f>
        <v>43586</v>
      </c>
      <c r="G14" s="71"/>
      <c r="H14" s="71"/>
      <c r="I14" s="37">
        <f>DATE(YEAR(F14),MONTH(F14)-G14,DAY(F14))</f>
        <v>43586</v>
      </c>
      <c r="J14" s="65">
        <f t="shared" si="7"/>
        <v>5</v>
      </c>
      <c r="K14" s="86">
        <f>'File gốc'!F18</f>
        <v>3.66</v>
      </c>
      <c r="L14" s="33">
        <v>3</v>
      </c>
      <c r="M14" s="37">
        <f t="shared" si="8"/>
        <v>44682</v>
      </c>
      <c r="N14" s="34">
        <f t="shared" ca="1" si="0"/>
        <v>2</v>
      </c>
      <c r="O14" s="34">
        <f t="shared" ca="1" si="1"/>
        <v>0</v>
      </c>
      <c r="P14" s="34">
        <f t="shared" ca="1" si="2"/>
        <v>16</v>
      </c>
      <c r="Q14" s="35" t="str">
        <f t="shared" ca="1" si="3"/>
        <v/>
      </c>
      <c r="R14" s="67">
        <f t="shared" si="4"/>
        <v>6</v>
      </c>
      <c r="S14" s="68">
        <f t="shared" si="5"/>
        <v>3.99</v>
      </c>
    </row>
    <row r="15" spans="1:19" x14ac:dyDescent="0.2">
      <c r="A15" s="30">
        <v>11</v>
      </c>
      <c r="B15" s="31" t="str">
        <f>'File gốc'!B19</f>
        <v>Nguyễn Thị Nga</v>
      </c>
      <c r="C15" s="50" t="str">
        <f>'File gốc'!D19</f>
        <v>GV TOÁN</v>
      </c>
      <c r="D15" s="52">
        <f>'File gốc'!C19</f>
        <v>28322</v>
      </c>
      <c r="E15" s="32" t="str">
        <f>'File gốc'!E19</f>
        <v>V070515</v>
      </c>
      <c r="F15" s="36">
        <f>'File gốc'!I19</f>
        <v>43770</v>
      </c>
      <c r="G15" s="70"/>
      <c r="H15" s="70"/>
      <c r="I15" s="37">
        <f t="shared" ref="I15:I67" si="9">DATE(YEAR(F15),MONTH(F15)-G15,DAY(F15))</f>
        <v>43770</v>
      </c>
      <c r="J15" s="65">
        <f t="shared" si="7"/>
        <v>5</v>
      </c>
      <c r="K15" s="86">
        <f>'File gốc'!F19</f>
        <v>3.66</v>
      </c>
      <c r="L15" s="33">
        <v>3</v>
      </c>
      <c r="M15" s="37">
        <f t="shared" si="8"/>
        <v>44866</v>
      </c>
      <c r="N15" s="34">
        <f t="shared" ca="1" si="0"/>
        <v>2</v>
      </c>
      <c r="O15" s="34">
        <f t="shared" ca="1" si="1"/>
        <v>6</v>
      </c>
      <c r="P15" s="34">
        <f t="shared" ca="1" si="2"/>
        <v>17</v>
      </c>
      <c r="Q15" s="35" t="str">
        <f t="shared" ca="1" si="3"/>
        <v/>
      </c>
      <c r="R15" s="67">
        <f t="shared" si="4"/>
        <v>6</v>
      </c>
      <c r="S15" s="68">
        <f t="shared" si="5"/>
        <v>3.99</v>
      </c>
    </row>
    <row r="16" spans="1:19" x14ac:dyDescent="0.2">
      <c r="A16" s="30">
        <v>12</v>
      </c>
      <c r="B16" s="31" t="str">
        <f>'File gốc'!B20</f>
        <v>Nguyễn Lan Phương</v>
      </c>
      <c r="C16" s="50" t="str">
        <f>'File gốc'!D20</f>
        <v>GV HÓA</v>
      </c>
      <c r="D16" s="52">
        <f>'File gốc'!C20</f>
        <v>29056</v>
      </c>
      <c r="E16" s="32" t="str">
        <f>'File gốc'!E20</f>
        <v>V070515</v>
      </c>
      <c r="F16" s="36">
        <f>'File gốc'!I20</f>
        <v>43770</v>
      </c>
      <c r="G16" s="70"/>
      <c r="H16" s="70"/>
      <c r="I16" s="37">
        <f t="shared" si="9"/>
        <v>43770</v>
      </c>
      <c r="J16" s="65">
        <f t="shared" si="7"/>
        <v>5</v>
      </c>
      <c r="K16" s="86">
        <f>'File gốc'!F20</f>
        <v>3.66</v>
      </c>
      <c r="L16" s="33">
        <v>3</v>
      </c>
      <c r="M16" s="37">
        <f t="shared" si="8"/>
        <v>44866</v>
      </c>
      <c r="N16" s="34">
        <f t="shared" ca="1" si="0"/>
        <v>2</v>
      </c>
      <c r="O16" s="34">
        <f t="shared" ca="1" si="1"/>
        <v>6</v>
      </c>
      <c r="P16" s="34">
        <f t="shared" ca="1" si="2"/>
        <v>17</v>
      </c>
      <c r="Q16" s="35" t="str">
        <f t="shared" ca="1" si="3"/>
        <v/>
      </c>
      <c r="R16" s="67">
        <f t="shared" si="4"/>
        <v>6</v>
      </c>
      <c r="S16" s="68">
        <f t="shared" si="5"/>
        <v>3.99</v>
      </c>
    </row>
    <row r="17" spans="1:19" x14ac:dyDescent="0.2">
      <c r="A17" s="30">
        <v>13</v>
      </c>
      <c r="B17" s="31" t="str">
        <f>'File gốc'!B21</f>
        <v>Vũ Thị Đam</v>
      </c>
      <c r="C17" s="50" t="str">
        <f>'File gốc'!D21</f>
        <v>GV SINH</v>
      </c>
      <c r="D17" s="52">
        <f>'File gốc'!C21</f>
        <v>28752</v>
      </c>
      <c r="E17" s="32" t="str">
        <f>'File gốc'!E21</f>
        <v>V070515</v>
      </c>
      <c r="F17" s="36">
        <f>'File gốc'!I21</f>
        <v>43586</v>
      </c>
      <c r="G17" s="70"/>
      <c r="H17" s="70"/>
      <c r="I17" s="37">
        <f t="shared" si="9"/>
        <v>43586</v>
      </c>
      <c r="J17" s="65">
        <f t="shared" si="7"/>
        <v>5</v>
      </c>
      <c r="K17" s="86">
        <f>'File gốc'!F21</f>
        <v>3.66</v>
      </c>
      <c r="L17" s="33">
        <v>3</v>
      </c>
      <c r="M17" s="37">
        <f t="shared" si="8"/>
        <v>44682</v>
      </c>
      <c r="N17" s="34">
        <f t="shared" ca="1" si="0"/>
        <v>2</v>
      </c>
      <c r="O17" s="34">
        <f t="shared" ca="1" si="1"/>
        <v>0</v>
      </c>
      <c r="P17" s="34">
        <f t="shared" ca="1" si="2"/>
        <v>16</v>
      </c>
      <c r="Q17" s="35" t="str">
        <f t="shared" ca="1" si="3"/>
        <v/>
      </c>
      <c r="R17" s="67">
        <f t="shared" si="4"/>
        <v>6</v>
      </c>
      <c r="S17" s="68">
        <f t="shared" si="5"/>
        <v>3.99</v>
      </c>
    </row>
    <row r="18" spans="1:19" x14ac:dyDescent="0.2">
      <c r="A18" s="30">
        <v>14</v>
      </c>
      <c r="B18" s="31" t="str">
        <f>'File gốc'!B22</f>
        <v>Dương Ngọc Lan</v>
      </c>
      <c r="C18" s="50" t="str">
        <f>'File gốc'!D22</f>
        <v>GV CN</v>
      </c>
      <c r="D18" s="52">
        <f>'File gốc'!C22</f>
        <v>29835</v>
      </c>
      <c r="E18" s="32" t="str">
        <f>'File gốc'!E22</f>
        <v>V070515</v>
      </c>
      <c r="F18" s="36">
        <f>'File gốc'!I22</f>
        <v>43586</v>
      </c>
      <c r="G18" s="70"/>
      <c r="H18" s="70"/>
      <c r="I18" s="37">
        <f t="shared" si="9"/>
        <v>43586</v>
      </c>
      <c r="J18" s="65">
        <f t="shared" si="7"/>
        <v>5</v>
      </c>
      <c r="K18" s="86">
        <f>'File gốc'!F22</f>
        <v>3.66</v>
      </c>
      <c r="L18" s="33">
        <v>3</v>
      </c>
      <c r="M18" s="37">
        <f t="shared" si="8"/>
        <v>44682</v>
      </c>
      <c r="N18" s="34">
        <f t="shared" ca="1" si="0"/>
        <v>2</v>
      </c>
      <c r="O18" s="34">
        <f t="shared" ca="1" si="1"/>
        <v>0</v>
      </c>
      <c r="P18" s="34">
        <f t="shared" ca="1" si="2"/>
        <v>16</v>
      </c>
      <c r="Q18" s="35" t="str">
        <f t="shared" ca="1" si="3"/>
        <v/>
      </c>
      <c r="R18" s="67">
        <f t="shared" si="4"/>
        <v>6</v>
      </c>
      <c r="S18" s="68">
        <f t="shared" si="5"/>
        <v>3.99</v>
      </c>
    </row>
    <row r="19" spans="1:19" x14ac:dyDescent="0.2">
      <c r="A19" s="30">
        <v>15</v>
      </c>
      <c r="B19" s="31" t="str">
        <f>'File gốc'!B23</f>
        <v>Hoàng Thị Hoa</v>
      </c>
      <c r="C19" s="50" t="str">
        <f>'File gốc'!D23</f>
        <v>GV TH</v>
      </c>
      <c r="D19" s="52">
        <f>'File gốc'!C23</f>
        <v>28500</v>
      </c>
      <c r="E19" s="32" t="str">
        <f>'File gốc'!E23</f>
        <v>V070515</v>
      </c>
      <c r="F19" s="36">
        <f>'File gốc'!I23</f>
        <v>43770</v>
      </c>
      <c r="G19" s="70"/>
      <c r="H19" s="70"/>
      <c r="I19" s="37">
        <f t="shared" si="9"/>
        <v>43770</v>
      </c>
      <c r="J19" s="65">
        <f t="shared" si="7"/>
        <v>5</v>
      </c>
      <c r="K19" s="86">
        <f>'File gốc'!F23</f>
        <v>3.66</v>
      </c>
      <c r="L19" s="33">
        <v>3</v>
      </c>
      <c r="M19" s="37">
        <f t="shared" si="8"/>
        <v>44866</v>
      </c>
      <c r="N19" s="34">
        <f t="shared" ca="1" si="0"/>
        <v>2</v>
      </c>
      <c r="O19" s="34">
        <f t="shared" ca="1" si="1"/>
        <v>6</v>
      </c>
      <c r="P19" s="34">
        <f t="shared" ca="1" si="2"/>
        <v>17</v>
      </c>
      <c r="Q19" s="35" t="str">
        <f t="shared" ca="1" si="3"/>
        <v/>
      </c>
      <c r="R19" s="67">
        <f t="shared" si="4"/>
        <v>6</v>
      </c>
      <c r="S19" s="68">
        <f t="shared" si="5"/>
        <v>3.99</v>
      </c>
    </row>
    <row r="20" spans="1:19" x14ac:dyDescent="0.2">
      <c r="A20" s="30">
        <v>16</v>
      </c>
      <c r="B20" s="31" t="str">
        <f>'File gốc'!B24</f>
        <v>Bùi Thị Hiển</v>
      </c>
      <c r="C20" s="50" t="str">
        <f>'File gốc'!D24</f>
        <v>GV NN</v>
      </c>
      <c r="D20" s="52">
        <f>'File gốc'!C24</f>
        <v>28322</v>
      </c>
      <c r="E20" s="32" t="str">
        <f>'File gốc'!E24</f>
        <v>V070515</v>
      </c>
      <c r="F20" s="36">
        <f>'File gốc'!I24</f>
        <v>43770</v>
      </c>
      <c r="G20" s="70"/>
      <c r="H20" s="70"/>
      <c r="I20" s="37">
        <f t="shared" si="9"/>
        <v>43770</v>
      </c>
      <c r="J20" s="65">
        <f t="shared" si="7"/>
        <v>5</v>
      </c>
      <c r="K20" s="86">
        <f>'File gốc'!F24</f>
        <v>3.66</v>
      </c>
      <c r="L20" s="33">
        <v>3</v>
      </c>
      <c r="M20" s="37">
        <f t="shared" si="8"/>
        <v>44866</v>
      </c>
      <c r="N20" s="34">
        <f t="shared" ca="1" si="0"/>
        <v>2</v>
      </c>
      <c r="O20" s="34">
        <f t="shared" ca="1" si="1"/>
        <v>6</v>
      </c>
      <c r="P20" s="34">
        <f t="shared" ca="1" si="2"/>
        <v>17</v>
      </c>
      <c r="Q20" s="35" t="str">
        <f t="shared" ca="1" si="3"/>
        <v/>
      </c>
      <c r="R20" s="67">
        <f t="shared" si="4"/>
        <v>6</v>
      </c>
      <c r="S20" s="68">
        <f t="shared" si="5"/>
        <v>3.99</v>
      </c>
    </row>
    <row r="21" spans="1:19" x14ac:dyDescent="0.2">
      <c r="A21" s="30">
        <v>17</v>
      </c>
      <c r="B21" s="31" t="str">
        <f>'File gốc'!B25</f>
        <v>Nguyễn Thị Tuyết</v>
      </c>
      <c r="C21" s="50" t="str">
        <f>'File gốc'!D25</f>
        <v>GV SỬ</v>
      </c>
      <c r="D21" s="52">
        <f>'File gốc'!C25</f>
        <v>28293</v>
      </c>
      <c r="E21" s="32" t="str">
        <f>'File gốc'!E25</f>
        <v>V070515</v>
      </c>
      <c r="F21" s="36">
        <f>'File gốc'!I25</f>
        <v>43405</v>
      </c>
      <c r="G21" s="70">
        <v>6</v>
      </c>
      <c r="H21" s="74" t="s">
        <v>155</v>
      </c>
      <c r="I21" s="37">
        <f t="shared" si="9"/>
        <v>43221</v>
      </c>
      <c r="J21" s="65">
        <f t="shared" si="7"/>
        <v>7</v>
      </c>
      <c r="K21" s="86">
        <f>'File gốc'!F25</f>
        <v>4.32</v>
      </c>
      <c r="L21" s="33">
        <v>3</v>
      </c>
      <c r="M21" s="37">
        <f t="shared" si="8"/>
        <v>44317</v>
      </c>
      <c r="N21" s="34">
        <f t="shared" ca="1" si="0"/>
        <v>1</v>
      </c>
      <c r="O21" s="34">
        <f t="shared" ca="1" si="1"/>
        <v>0</v>
      </c>
      <c r="P21" s="34">
        <f t="shared" ca="1" si="2"/>
        <v>16</v>
      </c>
      <c r="Q21" s="35" t="str">
        <f t="shared" ca="1" si="3"/>
        <v/>
      </c>
      <c r="R21" s="67">
        <f t="shared" si="4"/>
        <v>8</v>
      </c>
      <c r="S21" s="68">
        <f t="shared" si="5"/>
        <v>4.6500000000000004</v>
      </c>
    </row>
    <row r="22" spans="1:19" x14ac:dyDescent="0.2">
      <c r="A22" s="30">
        <v>18</v>
      </c>
      <c r="B22" s="31" t="str">
        <f>'File gốc'!B26</f>
        <v>Lê Thị Huyền</v>
      </c>
      <c r="C22" s="50" t="str">
        <f>'File gốc'!D26</f>
        <v>GV HÓA</v>
      </c>
      <c r="D22" s="52">
        <f>'File gốc'!C26</f>
        <v>29806</v>
      </c>
      <c r="E22" s="32" t="str">
        <f>'File gốc'!E26</f>
        <v>V070515</v>
      </c>
      <c r="F22" s="36">
        <f>'File gốc'!I26</f>
        <v>43101</v>
      </c>
      <c r="G22" s="70">
        <v>6</v>
      </c>
      <c r="H22" s="73" t="s">
        <v>154</v>
      </c>
      <c r="I22" s="37">
        <f t="shared" si="9"/>
        <v>42917</v>
      </c>
      <c r="J22" s="65">
        <f t="shared" si="7"/>
        <v>5</v>
      </c>
      <c r="K22" s="86">
        <f>'File gốc'!F26</f>
        <v>3.66</v>
      </c>
      <c r="L22" s="33">
        <v>3</v>
      </c>
      <c r="M22" s="37">
        <f t="shared" si="8"/>
        <v>44013</v>
      </c>
      <c r="N22" s="34">
        <f t="shared" ca="1" si="0"/>
        <v>0</v>
      </c>
      <c r="O22" s="34">
        <f t="shared" ca="1" si="1"/>
        <v>2</v>
      </c>
      <c r="P22" s="34">
        <f t="shared" ca="1" si="2"/>
        <v>16</v>
      </c>
      <c r="Q22" s="35" t="str">
        <f t="shared" ca="1" si="3"/>
        <v/>
      </c>
      <c r="R22" s="67">
        <f t="shared" si="4"/>
        <v>6</v>
      </c>
      <c r="S22" s="68">
        <f t="shared" si="5"/>
        <v>3.99</v>
      </c>
    </row>
    <row r="23" spans="1:19" x14ac:dyDescent="0.2">
      <c r="A23" s="30">
        <v>19</v>
      </c>
      <c r="B23" s="31" t="str">
        <f>'File gốc'!B27</f>
        <v>Nguyễn Thuý Hảo</v>
      </c>
      <c r="C23" s="50" t="str">
        <f>'File gốc'!D27</f>
        <v>GV CN</v>
      </c>
      <c r="D23" s="52">
        <f>'File gốc'!C27</f>
        <v>29167</v>
      </c>
      <c r="E23" s="32" t="str">
        <f>'File gốc'!E27</f>
        <v>V070515</v>
      </c>
      <c r="F23" s="36">
        <f>'File gốc'!I27</f>
        <v>43101</v>
      </c>
      <c r="G23" s="70"/>
      <c r="H23" s="70"/>
      <c r="I23" s="37">
        <f t="shared" si="9"/>
        <v>43101</v>
      </c>
      <c r="J23" s="65">
        <f t="shared" si="7"/>
        <v>5</v>
      </c>
      <c r="K23" s="86">
        <f>'File gốc'!F27</f>
        <v>3.66</v>
      </c>
      <c r="L23" s="33">
        <v>3</v>
      </c>
      <c r="M23" s="37">
        <f t="shared" si="8"/>
        <v>44197</v>
      </c>
      <c r="N23" s="34">
        <f t="shared" ca="1" si="0"/>
        <v>0</v>
      </c>
      <c r="O23" s="34">
        <f t="shared" ca="1" si="1"/>
        <v>8</v>
      </c>
      <c r="P23" s="34">
        <f t="shared" ca="1" si="2"/>
        <v>17</v>
      </c>
      <c r="Q23" s="35" t="str">
        <f t="shared" ca="1" si="3"/>
        <v/>
      </c>
      <c r="R23" s="67">
        <f t="shared" si="4"/>
        <v>6</v>
      </c>
      <c r="S23" s="68">
        <f t="shared" si="5"/>
        <v>3.99</v>
      </c>
    </row>
    <row r="24" spans="1:19" x14ac:dyDescent="0.2">
      <c r="A24" s="30">
        <v>20</v>
      </c>
      <c r="B24" s="31" t="str">
        <f>'File gốc'!B28</f>
        <v>Nguyễn Thị Thanh Huyền</v>
      </c>
      <c r="C24" s="50" t="str">
        <f>'File gốc'!D28</f>
        <v>GV KỸ THUẬT NN</v>
      </c>
      <c r="D24" s="52">
        <f>'File gốc'!C28</f>
        <v>29136</v>
      </c>
      <c r="E24" s="32" t="str">
        <f>'File gốc'!E28</f>
        <v>V070515</v>
      </c>
      <c r="F24" s="36">
        <f>'File gốc'!I28</f>
        <v>43101</v>
      </c>
      <c r="G24" s="70"/>
      <c r="H24" s="70"/>
      <c r="I24" s="37">
        <f t="shared" si="9"/>
        <v>43101</v>
      </c>
      <c r="J24" s="65">
        <f t="shared" si="7"/>
        <v>5</v>
      </c>
      <c r="K24" s="86">
        <f>'File gốc'!F28</f>
        <v>3.66</v>
      </c>
      <c r="L24" s="33">
        <v>3</v>
      </c>
      <c r="M24" s="37">
        <f t="shared" si="8"/>
        <v>44197</v>
      </c>
      <c r="N24" s="34">
        <f t="shared" ca="1" si="0"/>
        <v>0</v>
      </c>
      <c r="O24" s="34">
        <f t="shared" ca="1" si="1"/>
        <v>8</v>
      </c>
      <c r="P24" s="34">
        <f t="shared" ca="1" si="2"/>
        <v>17</v>
      </c>
      <c r="Q24" s="35" t="str">
        <f t="shared" ca="1" si="3"/>
        <v/>
      </c>
      <c r="R24" s="67">
        <f t="shared" si="4"/>
        <v>6</v>
      </c>
      <c r="S24" s="68">
        <f t="shared" si="5"/>
        <v>3.99</v>
      </c>
    </row>
    <row r="25" spans="1:19" x14ac:dyDescent="0.2">
      <c r="A25" s="30">
        <v>21</v>
      </c>
      <c r="B25" s="31" t="str">
        <f>'File gốc'!B29</f>
        <v>Nguyễn Thị Kiều Hoa</v>
      </c>
      <c r="C25" s="50" t="str">
        <f>'File gốc'!D29</f>
        <v>GV LÝ</v>
      </c>
      <c r="D25" s="52">
        <f>'File gốc'!C29</f>
        <v>28448</v>
      </c>
      <c r="E25" s="32" t="str">
        <f>'File gốc'!E29</f>
        <v>V070515</v>
      </c>
      <c r="F25" s="36">
        <f>'File gốc'!I29</f>
        <v>43221</v>
      </c>
      <c r="G25" s="70"/>
      <c r="H25" s="70"/>
      <c r="I25" s="37">
        <f t="shared" si="9"/>
        <v>43221</v>
      </c>
      <c r="J25" s="65">
        <f t="shared" si="7"/>
        <v>5</v>
      </c>
      <c r="K25" s="86">
        <f>'File gốc'!F29</f>
        <v>3.66</v>
      </c>
      <c r="L25" s="33">
        <v>3</v>
      </c>
      <c r="M25" s="37">
        <f t="shared" si="8"/>
        <v>44317</v>
      </c>
      <c r="N25" s="34">
        <f t="shared" ca="1" si="0"/>
        <v>1</v>
      </c>
      <c r="O25" s="34">
        <f t="shared" ca="1" si="1"/>
        <v>0</v>
      </c>
      <c r="P25" s="34">
        <f t="shared" ca="1" si="2"/>
        <v>16</v>
      </c>
      <c r="Q25" s="35" t="str">
        <f t="shared" ca="1" si="3"/>
        <v/>
      </c>
      <c r="R25" s="67">
        <f t="shared" si="4"/>
        <v>6</v>
      </c>
      <c r="S25" s="68">
        <f t="shared" si="5"/>
        <v>3.99</v>
      </c>
    </row>
    <row r="26" spans="1:19" x14ac:dyDescent="0.2">
      <c r="A26" s="30">
        <v>22</v>
      </c>
      <c r="B26" s="31" t="str">
        <f>'File gốc'!B30</f>
        <v>Vũ Thị Liên</v>
      </c>
      <c r="C26" s="50" t="str">
        <f>'File gốc'!D30</f>
        <v>GV TOÁN</v>
      </c>
      <c r="D26" s="52">
        <f>'File gốc'!C30</f>
        <v>31326</v>
      </c>
      <c r="E26" s="32" t="str">
        <f>'File gốc'!E30</f>
        <v>V070515</v>
      </c>
      <c r="F26" s="36">
        <f>'File gốc'!I30</f>
        <v>43586</v>
      </c>
      <c r="G26" s="70"/>
      <c r="H26" s="70"/>
      <c r="I26" s="37">
        <f t="shared" si="9"/>
        <v>43586</v>
      </c>
      <c r="J26" s="65">
        <f t="shared" si="7"/>
        <v>4</v>
      </c>
      <c r="K26" s="86">
        <f>'File gốc'!F30</f>
        <v>3.33</v>
      </c>
      <c r="L26" s="33">
        <v>3</v>
      </c>
      <c r="M26" s="37">
        <f t="shared" si="8"/>
        <v>44682</v>
      </c>
      <c r="N26" s="34">
        <f t="shared" ca="1" si="0"/>
        <v>2</v>
      </c>
      <c r="O26" s="34">
        <f t="shared" ca="1" si="1"/>
        <v>0</v>
      </c>
      <c r="P26" s="34">
        <f t="shared" ca="1" si="2"/>
        <v>16</v>
      </c>
      <c r="Q26" s="35" t="str">
        <f t="shared" ca="1" si="3"/>
        <v/>
      </c>
      <c r="R26" s="67">
        <f t="shared" si="4"/>
        <v>5</v>
      </c>
      <c r="S26" s="68">
        <f t="shared" si="5"/>
        <v>3.66</v>
      </c>
    </row>
    <row r="27" spans="1:19" x14ac:dyDescent="0.2">
      <c r="A27" s="30">
        <v>23</v>
      </c>
      <c r="B27" s="31" t="str">
        <f>'File gốc'!B31</f>
        <v>Nguyễn Quyết Thắng</v>
      </c>
      <c r="C27" s="50" t="str">
        <f>'File gốc'!D31</f>
        <v>GV GD QUỐC PHÒNG</v>
      </c>
      <c r="D27" s="52">
        <f>'File gốc'!C31</f>
        <v>29961</v>
      </c>
      <c r="E27" s="32" t="str">
        <f>'File gốc'!E31</f>
        <v>V070515</v>
      </c>
      <c r="F27" s="36">
        <f>'File gốc'!I31</f>
        <v>43586</v>
      </c>
      <c r="G27" s="70"/>
      <c r="H27" s="70"/>
      <c r="I27" s="37">
        <f t="shared" si="9"/>
        <v>43586</v>
      </c>
      <c r="J27" s="65">
        <f t="shared" si="7"/>
        <v>4</v>
      </c>
      <c r="K27" s="86">
        <f>'File gốc'!F31</f>
        <v>3.33</v>
      </c>
      <c r="L27" s="33">
        <v>3</v>
      </c>
      <c r="M27" s="37">
        <f t="shared" si="8"/>
        <v>44682</v>
      </c>
      <c r="N27" s="34">
        <f t="shared" ca="1" si="0"/>
        <v>2</v>
      </c>
      <c r="O27" s="34">
        <f t="shared" ca="1" si="1"/>
        <v>0</v>
      </c>
      <c r="P27" s="34">
        <f t="shared" ca="1" si="2"/>
        <v>16</v>
      </c>
      <c r="Q27" s="35" t="str">
        <f t="shared" ca="1" si="3"/>
        <v/>
      </c>
      <c r="R27" s="67">
        <f t="shared" si="4"/>
        <v>5</v>
      </c>
      <c r="S27" s="68">
        <f t="shared" si="5"/>
        <v>3.66</v>
      </c>
    </row>
    <row r="28" spans="1:19" x14ac:dyDescent="0.2">
      <c r="A28" s="30">
        <v>24</v>
      </c>
      <c r="B28" s="31" t="str">
        <f>'File gốc'!B32</f>
        <v>Phùng Văn Tấn</v>
      </c>
      <c r="C28" s="50" t="str">
        <f>'File gốc'!D32</f>
        <v>GV TD</v>
      </c>
      <c r="D28" s="52">
        <f>'File gốc'!C32</f>
        <v>28274</v>
      </c>
      <c r="E28" s="32" t="str">
        <f>'File gốc'!E32</f>
        <v>V070515</v>
      </c>
      <c r="F28" s="36">
        <f>'File gốc'!I32</f>
        <v>43405</v>
      </c>
      <c r="G28" s="70">
        <v>6</v>
      </c>
      <c r="H28" s="74" t="s">
        <v>156</v>
      </c>
      <c r="I28" s="37">
        <f t="shared" si="9"/>
        <v>43221</v>
      </c>
      <c r="J28" s="65">
        <f t="shared" si="7"/>
        <v>4</v>
      </c>
      <c r="K28" s="86">
        <f>'File gốc'!F32</f>
        <v>3.33</v>
      </c>
      <c r="L28" s="33">
        <v>3</v>
      </c>
      <c r="M28" s="37">
        <f t="shared" si="8"/>
        <v>44317</v>
      </c>
      <c r="N28" s="34">
        <f t="shared" ca="1" si="0"/>
        <v>1</v>
      </c>
      <c r="O28" s="34">
        <f t="shared" ca="1" si="1"/>
        <v>0</v>
      </c>
      <c r="P28" s="34">
        <f t="shared" ca="1" si="2"/>
        <v>16</v>
      </c>
      <c r="Q28" s="35" t="str">
        <f t="shared" ca="1" si="3"/>
        <v/>
      </c>
      <c r="R28" s="67">
        <f t="shared" si="4"/>
        <v>5</v>
      </c>
      <c r="S28" s="68">
        <f t="shared" si="5"/>
        <v>3.66</v>
      </c>
    </row>
    <row r="29" spans="1:19" x14ac:dyDescent="0.2">
      <c r="A29" s="30">
        <v>25</v>
      </c>
      <c r="B29" s="31" t="str">
        <f>'File gốc'!B33</f>
        <v>Nguyễn Thị Thúy Hạnh</v>
      </c>
      <c r="C29" s="50" t="str">
        <f>'File gốc'!D33</f>
        <v>GV VĂN</v>
      </c>
      <c r="D29" s="52">
        <f>'File gốc'!C33</f>
        <v>27228</v>
      </c>
      <c r="E29" s="32" t="str">
        <f>'File gốc'!E33</f>
        <v>V070515</v>
      </c>
      <c r="F29" s="36">
        <f>'File gốc'!I33</f>
        <v>43221</v>
      </c>
      <c r="G29" s="70"/>
      <c r="H29" s="70"/>
      <c r="I29" s="37">
        <f t="shared" si="9"/>
        <v>43221</v>
      </c>
      <c r="J29" s="65">
        <f t="shared" si="7"/>
        <v>4</v>
      </c>
      <c r="K29" s="86">
        <f>'File gốc'!F33</f>
        <v>3.33</v>
      </c>
      <c r="L29" s="33">
        <v>3</v>
      </c>
      <c r="M29" s="37">
        <f t="shared" si="8"/>
        <v>44317</v>
      </c>
      <c r="N29" s="34">
        <f t="shared" ca="1" si="0"/>
        <v>1</v>
      </c>
      <c r="O29" s="34">
        <f t="shared" ca="1" si="1"/>
        <v>0</v>
      </c>
      <c r="P29" s="34">
        <f t="shared" ca="1" si="2"/>
        <v>16</v>
      </c>
      <c r="Q29" s="35" t="str">
        <f t="shared" ca="1" si="3"/>
        <v/>
      </c>
      <c r="R29" s="67">
        <f t="shared" si="4"/>
        <v>5</v>
      </c>
      <c r="S29" s="68">
        <f t="shared" si="5"/>
        <v>3.66</v>
      </c>
    </row>
    <row r="30" spans="1:19" x14ac:dyDescent="0.2">
      <c r="A30" s="30">
        <v>26</v>
      </c>
      <c r="B30" s="31" t="str">
        <f>'File gốc'!B34</f>
        <v>Lê Thị Thu Thủy</v>
      </c>
      <c r="C30" s="50" t="str">
        <f>'File gốc'!D34</f>
        <v>GV TH</v>
      </c>
      <c r="D30" s="52">
        <f>'File gốc'!C34</f>
        <v>30922</v>
      </c>
      <c r="E30" s="32" t="str">
        <f>'File gốc'!E34</f>
        <v>V070515</v>
      </c>
      <c r="F30" s="36">
        <f>'File gốc'!I34</f>
        <v>43525</v>
      </c>
      <c r="G30" s="70"/>
      <c r="H30" s="70"/>
      <c r="I30" s="37">
        <f t="shared" si="9"/>
        <v>43525</v>
      </c>
      <c r="J30" s="65">
        <f t="shared" si="7"/>
        <v>4</v>
      </c>
      <c r="K30" s="86">
        <f>'File gốc'!F34</f>
        <v>3.33</v>
      </c>
      <c r="L30" s="33">
        <v>3</v>
      </c>
      <c r="M30" s="37">
        <f t="shared" si="8"/>
        <v>44621</v>
      </c>
      <c r="N30" s="34">
        <f t="shared" ca="1" si="0"/>
        <v>1</v>
      </c>
      <c r="O30" s="34">
        <f t="shared" ca="1" si="1"/>
        <v>10</v>
      </c>
      <c r="P30" s="34">
        <f t="shared" ca="1" si="2"/>
        <v>14</v>
      </c>
      <c r="Q30" s="35" t="str">
        <f t="shared" ca="1" si="3"/>
        <v/>
      </c>
      <c r="R30" s="67">
        <f t="shared" si="4"/>
        <v>5</v>
      </c>
      <c r="S30" s="68">
        <f t="shared" si="5"/>
        <v>3.66</v>
      </c>
    </row>
    <row r="31" spans="1:19" x14ac:dyDescent="0.2">
      <c r="A31" s="30">
        <v>27</v>
      </c>
      <c r="B31" s="31" t="str">
        <f>'File gốc'!B35</f>
        <v>Dương Thị Hạnh</v>
      </c>
      <c r="C31" s="50" t="str">
        <f>'File gốc'!D35</f>
        <v>GV SỬ</v>
      </c>
      <c r="D31" s="52">
        <f>'File gốc'!C35</f>
        <v>31667</v>
      </c>
      <c r="E31" s="32" t="str">
        <f>'File gốc'!E35</f>
        <v>V070515</v>
      </c>
      <c r="F31" s="36">
        <f>'File gốc'!I35</f>
        <v>43586</v>
      </c>
      <c r="G31" s="70"/>
      <c r="H31" s="70"/>
      <c r="I31" s="37">
        <f t="shared" si="9"/>
        <v>43586</v>
      </c>
      <c r="J31" s="65">
        <f t="shared" si="7"/>
        <v>4</v>
      </c>
      <c r="K31" s="86">
        <f>'File gốc'!F35</f>
        <v>3.33</v>
      </c>
      <c r="L31" s="33">
        <v>3</v>
      </c>
      <c r="M31" s="37">
        <f t="shared" si="8"/>
        <v>44682</v>
      </c>
      <c r="N31" s="34">
        <f t="shared" ca="1" si="0"/>
        <v>2</v>
      </c>
      <c r="O31" s="34">
        <f t="shared" ca="1" si="1"/>
        <v>0</v>
      </c>
      <c r="P31" s="34">
        <f t="shared" ca="1" si="2"/>
        <v>16</v>
      </c>
      <c r="Q31" s="35" t="str">
        <f t="shared" ca="1" si="3"/>
        <v/>
      </c>
      <c r="R31" s="67">
        <f t="shared" si="4"/>
        <v>5</v>
      </c>
      <c r="S31" s="68">
        <f t="shared" si="5"/>
        <v>3.66</v>
      </c>
    </row>
    <row r="32" spans="1:19" x14ac:dyDescent="0.2">
      <c r="A32" s="30">
        <v>28</v>
      </c>
      <c r="B32" s="31" t="str">
        <f>'File gốc'!B36</f>
        <v>Khương Thu Hiên</v>
      </c>
      <c r="C32" s="50" t="str">
        <f>'File gốc'!D36</f>
        <v>GV SỬ</v>
      </c>
      <c r="D32" s="52">
        <f>'File gốc'!C36</f>
        <v>30714</v>
      </c>
      <c r="E32" s="32" t="str">
        <f>'File gốc'!E36</f>
        <v>V070515</v>
      </c>
      <c r="F32" s="36">
        <f>'File gốc'!I36</f>
        <v>43586</v>
      </c>
      <c r="G32" s="70"/>
      <c r="H32" s="70"/>
      <c r="I32" s="37">
        <f t="shared" si="9"/>
        <v>43586</v>
      </c>
      <c r="J32" s="65">
        <f t="shared" si="7"/>
        <v>5</v>
      </c>
      <c r="K32" s="86">
        <f>'File gốc'!F36</f>
        <v>3.66</v>
      </c>
      <c r="L32" s="33">
        <v>3</v>
      </c>
      <c r="M32" s="37">
        <f t="shared" si="8"/>
        <v>44682</v>
      </c>
      <c r="N32" s="34">
        <f t="shared" ca="1" si="0"/>
        <v>2</v>
      </c>
      <c r="O32" s="34">
        <f t="shared" ca="1" si="1"/>
        <v>0</v>
      </c>
      <c r="P32" s="34">
        <f t="shared" ca="1" si="2"/>
        <v>16</v>
      </c>
      <c r="Q32" s="35" t="str">
        <f t="shared" ca="1" si="3"/>
        <v/>
      </c>
      <c r="R32" s="67">
        <f t="shared" si="4"/>
        <v>6</v>
      </c>
      <c r="S32" s="68">
        <f t="shared" si="5"/>
        <v>3.99</v>
      </c>
    </row>
    <row r="33" spans="1:19" x14ac:dyDescent="0.2">
      <c r="A33" s="30">
        <v>29</v>
      </c>
      <c r="B33" s="31" t="str">
        <f>'File gốc'!B37</f>
        <v>Phạm Văn Quân</v>
      </c>
      <c r="C33" s="50" t="str">
        <f>'File gốc'!D37</f>
        <v>GV TOÁN</v>
      </c>
      <c r="D33" s="52">
        <f>'File gốc'!C37</f>
        <v>33124</v>
      </c>
      <c r="E33" s="32" t="str">
        <f>'File gốc'!E37</f>
        <v>V070515</v>
      </c>
      <c r="F33" s="36">
        <f>'File gốc'!I37</f>
        <v>43647</v>
      </c>
      <c r="G33" s="70"/>
      <c r="H33" s="70"/>
      <c r="I33" s="37">
        <f t="shared" si="9"/>
        <v>43647</v>
      </c>
      <c r="J33" s="65">
        <f t="shared" si="7"/>
        <v>3</v>
      </c>
      <c r="K33" s="86">
        <f>'File gốc'!F37</f>
        <v>3</v>
      </c>
      <c r="L33" s="33">
        <v>3</v>
      </c>
      <c r="M33" s="37">
        <f t="shared" si="8"/>
        <v>44743</v>
      </c>
      <c r="N33" s="34">
        <f t="shared" ca="1" si="0"/>
        <v>2</v>
      </c>
      <c r="O33" s="34">
        <f t="shared" ca="1" si="1"/>
        <v>2</v>
      </c>
      <c r="P33" s="34">
        <f t="shared" ca="1" si="2"/>
        <v>16</v>
      </c>
      <c r="Q33" s="35" t="str">
        <f t="shared" ca="1" si="3"/>
        <v/>
      </c>
      <c r="R33" s="67">
        <f t="shared" si="4"/>
        <v>4</v>
      </c>
      <c r="S33" s="68">
        <f t="shared" si="5"/>
        <v>3.33</v>
      </c>
    </row>
    <row r="34" spans="1:19" x14ac:dyDescent="0.2">
      <c r="A34" s="30">
        <v>30</v>
      </c>
      <c r="B34" s="31" t="str">
        <f>'File gốc'!B38</f>
        <v>Nguyễn Mạnh Duy</v>
      </c>
      <c r="C34" s="50" t="str">
        <f>'File gốc'!D38</f>
        <v>GV LÝ</v>
      </c>
      <c r="D34" s="52">
        <f>'File gốc'!C38</f>
        <v>33053</v>
      </c>
      <c r="E34" s="32" t="str">
        <f>'File gốc'!E38</f>
        <v>V070515</v>
      </c>
      <c r="F34" s="36">
        <f>'File gốc'!I38</f>
        <v>43647</v>
      </c>
      <c r="G34" s="70"/>
      <c r="H34" s="70"/>
      <c r="I34" s="37">
        <f t="shared" si="9"/>
        <v>43647</v>
      </c>
      <c r="J34" s="65">
        <f t="shared" si="7"/>
        <v>3</v>
      </c>
      <c r="K34" s="86">
        <f>'File gốc'!F38</f>
        <v>3</v>
      </c>
      <c r="L34" s="33">
        <v>3</v>
      </c>
      <c r="M34" s="37">
        <f t="shared" si="8"/>
        <v>44743</v>
      </c>
      <c r="N34" s="34">
        <f t="shared" ca="1" si="0"/>
        <v>2</v>
      </c>
      <c r="O34" s="34">
        <f t="shared" ca="1" si="1"/>
        <v>2</v>
      </c>
      <c r="P34" s="34">
        <f t="shared" ca="1" si="2"/>
        <v>16</v>
      </c>
      <c r="Q34" s="35" t="str">
        <f t="shared" ca="1" si="3"/>
        <v/>
      </c>
      <c r="R34" s="67">
        <f t="shared" si="4"/>
        <v>4</v>
      </c>
      <c r="S34" s="68">
        <f t="shared" si="5"/>
        <v>3.33</v>
      </c>
    </row>
    <row r="35" spans="1:19" x14ac:dyDescent="0.2">
      <c r="A35" s="30">
        <v>31</v>
      </c>
      <c r="B35" s="31" t="str">
        <f>'File gốc'!B39</f>
        <v>Phạm Thu Giang</v>
      </c>
      <c r="C35" s="50" t="str">
        <f>'File gốc'!D39</f>
        <v>GV LÝ</v>
      </c>
      <c r="D35" s="52">
        <f>'File gốc'!C39</f>
        <v>32809</v>
      </c>
      <c r="E35" s="32" t="str">
        <f>'File gốc'!E39</f>
        <v>V070515</v>
      </c>
      <c r="F35" s="36">
        <f>'File gốc'!I39</f>
        <v>42736</v>
      </c>
      <c r="G35" s="70"/>
      <c r="H35" s="70"/>
      <c r="I35" s="37">
        <f t="shared" si="9"/>
        <v>42736</v>
      </c>
      <c r="J35" s="65">
        <f t="shared" si="7"/>
        <v>3</v>
      </c>
      <c r="K35" s="86">
        <f>'File gốc'!F39</f>
        <v>3</v>
      </c>
      <c r="L35" s="33">
        <v>3</v>
      </c>
      <c r="M35" s="37">
        <f t="shared" si="8"/>
        <v>43831</v>
      </c>
      <c r="N35" s="34" t="str">
        <f t="shared" ca="1" si="0"/>
        <v>Nâng rồi</v>
      </c>
      <c r="O35" s="34" t="str">
        <f t="shared" ca="1" si="1"/>
        <v/>
      </c>
      <c r="P35" s="34" t="str">
        <f t="shared" ca="1" si="2"/>
        <v/>
      </c>
      <c r="Q35" s="35" t="str">
        <f t="shared" ca="1" si="3"/>
        <v/>
      </c>
      <c r="R35" s="67">
        <f t="shared" si="4"/>
        <v>4</v>
      </c>
      <c r="S35" s="68">
        <f t="shared" si="5"/>
        <v>3.33</v>
      </c>
    </row>
    <row r="36" spans="1:19" x14ac:dyDescent="0.2">
      <c r="A36" s="30">
        <v>32</v>
      </c>
      <c r="B36" s="31" t="str">
        <f>'File gốc'!B40</f>
        <v>Nguyễn Ngọc Lương</v>
      </c>
      <c r="C36" s="50" t="str">
        <f>'File gốc'!D40</f>
        <v>GV GD QUỐC PHÒNG</v>
      </c>
      <c r="D36" s="52">
        <f>'File gốc'!C40</f>
        <v>31544</v>
      </c>
      <c r="E36" s="32" t="str">
        <f>'File gốc'!E40</f>
        <v>V070515</v>
      </c>
      <c r="F36" s="36">
        <f>'File gốc'!I40</f>
        <v>43009</v>
      </c>
      <c r="G36" s="70"/>
      <c r="H36" s="70"/>
      <c r="I36" s="37">
        <f t="shared" si="9"/>
        <v>43009</v>
      </c>
      <c r="J36" s="65">
        <f t="shared" si="7"/>
        <v>3</v>
      </c>
      <c r="K36" s="86">
        <f>'File gốc'!F40</f>
        <v>3</v>
      </c>
      <c r="L36" s="33">
        <v>3</v>
      </c>
      <c r="M36" s="37">
        <f t="shared" si="8"/>
        <v>44105</v>
      </c>
      <c r="N36" s="34">
        <f t="shared" ca="1" si="0"/>
        <v>0</v>
      </c>
      <c r="O36" s="34">
        <f t="shared" ca="1" si="1"/>
        <v>5</v>
      </c>
      <c r="P36" s="34">
        <f t="shared" ca="1" si="2"/>
        <v>16</v>
      </c>
      <c r="Q36" s="35" t="str">
        <f t="shared" ca="1" si="3"/>
        <v/>
      </c>
      <c r="R36" s="67">
        <f t="shared" si="4"/>
        <v>4</v>
      </c>
      <c r="S36" s="68">
        <f t="shared" si="5"/>
        <v>3.33</v>
      </c>
    </row>
    <row r="37" spans="1:19" x14ac:dyDescent="0.2">
      <c r="A37" s="30">
        <v>33</v>
      </c>
      <c r="B37" s="31" t="str">
        <f>'File gốc'!B41</f>
        <v>Nguyễn Thị Huệ</v>
      </c>
      <c r="C37" s="50" t="str">
        <f>'File gốc'!D41</f>
        <v>GV LÝ</v>
      </c>
      <c r="D37" s="52">
        <f>'File gốc'!C41</f>
        <v>31668</v>
      </c>
      <c r="E37" s="32" t="str">
        <f>'File gốc'!E41</f>
        <v>V070515</v>
      </c>
      <c r="F37" s="36">
        <f>'File gốc'!I41</f>
        <v>43556</v>
      </c>
      <c r="G37" s="70"/>
      <c r="H37" s="70"/>
      <c r="I37" s="37">
        <f t="shared" si="9"/>
        <v>43556</v>
      </c>
      <c r="J37" s="65">
        <f t="shared" si="7"/>
        <v>4</v>
      </c>
      <c r="K37" s="86">
        <f>'File gốc'!F41</f>
        <v>3.33</v>
      </c>
      <c r="L37" s="33">
        <v>3</v>
      </c>
      <c r="M37" s="37">
        <f t="shared" si="8"/>
        <v>44652</v>
      </c>
      <c r="N37" s="34">
        <f t="shared" ref="N37:N68" ca="1" si="10">IF(OR(I37="",M37=""),"",IF((DATE(YEAR(I37)+L37,MONTH(I37),DAY(F37))&lt;TODAY()),"Nâng rồi",(DATEDIF(TODAY(),DATE(YEAR(I37)+L37,MONTH(I37),DAY(I37)),"y"))))</f>
        <v>1</v>
      </c>
      <c r="O37" s="34">
        <f t="shared" ref="O37:O68" ca="1" si="11">IF(OR(I37="",M37="",N37="nâng rồi"),"",(DATEDIF(TODAY(),DATE(YEAR(I37)+L37,MONTH(I37),DAY(I37)),"ym")))</f>
        <v>11</v>
      </c>
      <c r="P37" s="34">
        <f t="shared" ref="P37:P67" ca="1" si="12">IF(OR(I37="",M37="",N37="nâng rồi"),"",(DATEDIF(TODAY(),DATE(YEAR(I37)+L37,MONTH(I37),DAY(I37)),"md")))</f>
        <v>17</v>
      </c>
      <c r="Q37" s="35" t="str">
        <f t="shared" ref="Q37:Q68" ca="1" si="13">IF(F37="","",IF(AND(N37=0,O37=0,P37&gt;0,P37&lt;=30),"sắp nâng lương",IF(AND(N37=0,O37=0,P37=0),"Chúc mừng","")))</f>
        <v/>
      </c>
      <c r="R37" s="67">
        <f t="shared" ref="R37:R61" si="14">J37+1</f>
        <v>5</v>
      </c>
      <c r="S37" s="68">
        <f t="shared" ref="S37:S58" si="15">K37+0.33</f>
        <v>3.66</v>
      </c>
    </row>
    <row r="38" spans="1:19" x14ac:dyDescent="0.2">
      <c r="A38" s="30">
        <v>34</v>
      </c>
      <c r="B38" s="31" t="str">
        <f>'File gốc'!B42</f>
        <v>Nguyễn Thị Hà</v>
      </c>
      <c r="C38" s="50" t="str">
        <f>'File gốc'!D42</f>
        <v>GV VĂN</v>
      </c>
      <c r="D38" s="52">
        <f>'File gốc'!C42</f>
        <v>31923</v>
      </c>
      <c r="E38" s="32" t="str">
        <f>'File gốc'!E42</f>
        <v>V070515</v>
      </c>
      <c r="F38" s="36">
        <f>'File gốc'!I42</f>
        <v>43313</v>
      </c>
      <c r="G38" s="70">
        <v>6</v>
      </c>
      <c r="H38" s="75" t="s">
        <v>157</v>
      </c>
      <c r="I38" s="37">
        <f t="shared" si="9"/>
        <v>43132</v>
      </c>
      <c r="J38" s="65">
        <f t="shared" si="7"/>
        <v>2</v>
      </c>
      <c r="K38" s="86">
        <f>'File gốc'!F42</f>
        <v>2.67</v>
      </c>
      <c r="L38" s="33">
        <v>3</v>
      </c>
      <c r="M38" s="37">
        <f t="shared" si="8"/>
        <v>44228</v>
      </c>
      <c r="N38" s="34">
        <f t="shared" ca="1" si="10"/>
        <v>0</v>
      </c>
      <c r="O38" s="34">
        <f t="shared" ca="1" si="11"/>
        <v>9</v>
      </c>
      <c r="P38" s="34">
        <f t="shared" ca="1" si="12"/>
        <v>17</v>
      </c>
      <c r="Q38" s="35" t="str">
        <f t="shared" ca="1" si="13"/>
        <v/>
      </c>
      <c r="R38" s="67">
        <f t="shared" si="14"/>
        <v>3</v>
      </c>
      <c r="S38" s="68">
        <f t="shared" si="15"/>
        <v>3</v>
      </c>
    </row>
    <row r="39" spans="1:19" x14ac:dyDescent="0.2">
      <c r="A39" s="30">
        <v>35</v>
      </c>
      <c r="B39" s="31" t="str">
        <f>'File gốc'!B43</f>
        <v>Nguyễn Thị Tuyết</v>
      </c>
      <c r="C39" s="50" t="str">
        <f>'File gốc'!D43</f>
        <v>GV NN</v>
      </c>
      <c r="D39" s="52">
        <f>'File gốc'!C43</f>
        <v>28994</v>
      </c>
      <c r="E39" s="32" t="str">
        <f>'File gốc'!E43</f>
        <v>V070515</v>
      </c>
      <c r="F39" s="36">
        <f>'File gốc'!I43</f>
        <v>43466</v>
      </c>
      <c r="G39" s="71"/>
      <c r="H39" s="71"/>
      <c r="I39" s="37">
        <f t="shared" si="9"/>
        <v>43466</v>
      </c>
      <c r="J39" s="65">
        <f t="shared" si="7"/>
        <v>6</v>
      </c>
      <c r="K39" s="86">
        <f>'File gốc'!F43</f>
        <v>3.99</v>
      </c>
      <c r="L39" s="33">
        <v>3</v>
      </c>
      <c r="M39" s="37">
        <f t="shared" si="8"/>
        <v>44562</v>
      </c>
      <c r="N39" s="34">
        <f t="shared" ca="1" si="10"/>
        <v>1</v>
      </c>
      <c r="O39" s="34">
        <f t="shared" ca="1" si="11"/>
        <v>8</v>
      </c>
      <c r="P39" s="34">
        <f t="shared" ca="1" si="12"/>
        <v>17</v>
      </c>
      <c r="Q39" s="35" t="str">
        <f t="shared" ca="1" si="13"/>
        <v/>
      </c>
      <c r="R39" s="67">
        <f t="shared" si="14"/>
        <v>7</v>
      </c>
      <c r="S39" s="68">
        <f t="shared" si="15"/>
        <v>4.32</v>
      </c>
    </row>
    <row r="40" spans="1:19" x14ac:dyDescent="0.2">
      <c r="A40" s="30">
        <v>36</v>
      </c>
      <c r="B40" s="31" t="str">
        <f>'File gốc'!B44</f>
        <v>Lê Thị Thuỷ</v>
      </c>
      <c r="C40" s="50" t="str">
        <f>'File gốc'!D44</f>
        <v>GV HÓA</v>
      </c>
      <c r="D40" s="52">
        <f>'File gốc'!C44</f>
        <v>32630</v>
      </c>
      <c r="E40" s="32" t="str">
        <f>'File gốc'!E44</f>
        <v>V070515</v>
      </c>
      <c r="F40" s="36">
        <f>'File gốc'!I44</f>
        <v>42736</v>
      </c>
      <c r="G40" s="71"/>
      <c r="H40" s="71"/>
      <c r="I40" s="37">
        <f t="shared" si="9"/>
        <v>42736</v>
      </c>
      <c r="J40" s="65">
        <f t="shared" si="7"/>
        <v>3</v>
      </c>
      <c r="K40" s="86">
        <f>'File gốc'!F44</f>
        <v>3</v>
      </c>
      <c r="L40" s="33">
        <v>3</v>
      </c>
      <c r="M40" s="37">
        <f t="shared" si="8"/>
        <v>43831</v>
      </c>
      <c r="N40" s="34" t="str">
        <f t="shared" ca="1" si="10"/>
        <v>Nâng rồi</v>
      </c>
      <c r="O40" s="34" t="str">
        <f t="shared" ca="1" si="11"/>
        <v/>
      </c>
      <c r="P40" s="34" t="str">
        <f t="shared" ca="1" si="12"/>
        <v/>
      </c>
      <c r="Q40" s="35" t="str">
        <f t="shared" ca="1" si="13"/>
        <v/>
      </c>
      <c r="R40" s="67">
        <f t="shared" si="14"/>
        <v>4</v>
      </c>
      <c r="S40" s="68">
        <f t="shared" si="15"/>
        <v>3.33</v>
      </c>
    </row>
    <row r="41" spans="1:19" x14ac:dyDescent="0.2">
      <c r="A41" s="30">
        <v>37</v>
      </c>
      <c r="B41" s="31" t="str">
        <f>'File gốc'!B45</f>
        <v>Nguyễn Thị Loan</v>
      </c>
      <c r="C41" s="50" t="str">
        <f>'File gốc'!D45</f>
        <v>GV ĐỊA</v>
      </c>
      <c r="D41" s="52">
        <f>'File gốc'!C45</f>
        <v>32539</v>
      </c>
      <c r="E41" s="32" t="str">
        <f>'File gốc'!E45</f>
        <v>V070515</v>
      </c>
      <c r="F41" s="36">
        <f>'File gốc'!I45</f>
        <v>42917</v>
      </c>
      <c r="G41" s="71"/>
      <c r="H41" s="71"/>
      <c r="I41" s="37">
        <f t="shared" si="9"/>
        <v>42917</v>
      </c>
      <c r="J41" s="65">
        <f t="shared" si="7"/>
        <v>2</v>
      </c>
      <c r="K41" s="86">
        <f>'File gốc'!F45</f>
        <v>2.67</v>
      </c>
      <c r="L41" s="33">
        <v>3</v>
      </c>
      <c r="M41" s="37">
        <f t="shared" si="8"/>
        <v>44013</v>
      </c>
      <c r="N41" s="34">
        <f t="shared" ca="1" si="10"/>
        <v>0</v>
      </c>
      <c r="O41" s="34">
        <f t="shared" ca="1" si="11"/>
        <v>2</v>
      </c>
      <c r="P41" s="34">
        <f t="shared" ca="1" si="12"/>
        <v>16</v>
      </c>
      <c r="Q41" s="35" t="str">
        <f t="shared" ca="1" si="13"/>
        <v/>
      </c>
      <c r="R41" s="67">
        <f t="shared" si="14"/>
        <v>3</v>
      </c>
      <c r="S41" s="68">
        <f t="shared" si="15"/>
        <v>3</v>
      </c>
    </row>
    <row r="42" spans="1:19" x14ac:dyDescent="0.2">
      <c r="A42" s="30">
        <v>38</v>
      </c>
      <c r="B42" s="31" t="str">
        <f>'File gốc'!B46</f>
        <v>Nguyễn Thị Tư</v>
      </c>
      <c r="C42" s="50" t="str">
        <f>'File gốc'!D46</f>
        <v>GV SINH</v>
      </c>
      <c r="D42" s="52">
        <f>'File gốc'!C46</f>
        <v>32611</v>
      </c>
      <c r="E42" s="32" t="str">
        <f>'File gốc'!E46</f>
        <v>V070515</v>
      </c>
      <c r="F42" s="36">
        <f>'File gốc'!I46</f>
        <v>42736</v>
      </c>
      <c r="G42" s="71"/>
      <c r="H42" s="71"/>
      <c r="I42" s="37">
        <f t="shared" si="9"/>
        <v>42736</v>
      </c>
      <c r="J42" s="65">
        <f t="shared" si="7"/>
        <v>3</v>
      </c>
      <c r="K42" s="86">
        <f>'File gốc'!F46</f>
        <v>3</v>
      </c>
      <c r="L42" s="33">
        <v>3</v>
      </c>
      <c r="M42" s="37">
        <f t="shared" si="8"/>
        <v>43831</v>
      </c>
      <c r="N42" s="34" t="str">
        <f t="shared" ca="1" si="10"/>
        <v>Nâng rồi</v>
      </c>
      <c r="O42" s="34" t="str">
        <f t="shared" ca="1" si="11"/>
        <v/>
      </c>
      <c r="P42" s="34" t="str">
        <f t="shared" ca="1" si="12"/>
        <v/>
      </c>
      <c r="Q42" s="35" t="str">
        <f t="shared" ca="1" si="13"/>
        <v/>
      </c>
      <c r="R42" s="67">
        <f t="shared" si="14"/>
        <v>4</v>
      </c>
      <c r="S42" s="68">
        <f t="shared" si="15"/>
        <v>3.33</v>
      </c>
    </row>
    <row r="43" spans="1:19" x14ac:dyDescent="0.2">
      <c r="A43" s="30">
        <v>39</v>
      </c>
      <c r="B43" s="31" t="str">
        <f>'File gốc'!B47</f>
        <v>Trần Thị Bích Thủy</v>
      </c>
      <c r="C43" s="50" t="str">
        <f>'File gốc'!D47</f>
        <v>GV VĂN</v>
      </c>
      <c r="D43" s="52">
        <f>'File gốc'!C47</f>
        <v>31393</v>
      </c>
      <c r="E43" s="32" t="str">
        <f>'File gốc'!E47</f>
        <v>V070515</v>
      </c>
      <c r="F43" s="36">
        <f>'File gốc'!I47</f>
        <v>42736</v>
      </c>
      <c r="G43" s="71"/>
      <c r="H43" s="71"/>
      <c r="I43" s="37">
        <f t="shared" si="9"/>
        <v>42736</v>
      </c>
      <c r="J43" s="65">
        <f t="shared" si="7"/>
        <v>3</v>
      </c>
      <c r="K43" s="86">
        <f>'File gốc'!F47</f>
        <v>3</v>
      </c>
      <c r="L43" s="33">
        <v>3</v>
      </c>
      <c r="M43" s="37">
        <f t="shared" si="8"/>
        <v>43831</v>
      </c>
      <c r="N43" s="34" t="str">
        <f t="shared" ca="1" si="10"/>
        <v>Nâng rồi</v>
      </c>
      <c r="O43" s="34" t="str">
        <f t="shared" ca="1" si="11"/>
        <v/>
      </c>
      <c r="P43" s="34" t="str">
        <f t="shared" ca="1" si="12"/>
        <v/>
      </c>
      <c r="Q43" s="35" t="str">
        <f t="shared" ca="1" si="13"/>
        <v/>
      </c>
      <c r="R43" s="67">
        <f t="shared" si="14"/>
        <v>4</v>
      </c>
      <c r="S43" s="68">
        <f t="shared" si="15"/>
        <v>3.33</v>
      </c>
    </row>
    <row r="44" spans="1:19" x14ac:dyDescent="0.2">
      <c r="A44" s="30">
        <v>40</v>
      </c>
      <c r="B44" s="31" t="str">
        <f>'File gốc'!B48</f>
        <v>Nguyễn Thị Chi Thu</v>
      </c>
      <c r="C44" s="50" t="str">
        <f>'File gốc'!D48</f>
        <v>GV SỬ</v>
      </c>
      <c r="D44" s="52">
        <f>'File gốc'!C48</f>
        <v>32241</v>
      </c>
      <c r="E44" s="32" t="str">
        <f>'File gốc'!E48</f>
        <v>V070515</v>
      </c>
      <c r="F44" s="36">
        <f>'File gốc'!I48</f>
        <v>42736</v>
      </c>
      <c r="G44" s="71"/>
      <c r="H44" s="71"/>
      <c r="I44" s="37">
        <f t="shared" si="9"/>
        <v>42736</v>
      </c>
      <c r="J44" s="65">
        <f t="shared" si="7"/>
        <v>3</v>
      </c>
      <c r="K44" s="86">
        <f>'File gốc'!F48</f>
        <v>3</v>
      </c>
      <c r="L44" s="33">
        <v>3</v>
      </c>
      <c r="M44" s="37">
        <f t="shared" si="8"/>
        <v>43831</v>
      </c>
      <c r="N44" s="34" t="str">
        <f t="shared" ca="1" si="10"/>
        <v>Nâng rồi</v>
      </c>
      <c r="O44" s="34" t="str">
        <f t="shared" ca="1" si="11"/>
        <v/>
      </c>
      <c r="P44" s="34" t="str">
        <f t="shared" ca="1" si="12"/>
        <v/>
      </c>
      <c r="Q44" s="35" t="str">
        <f t="shared" ca="1" si="13"/>
        <v/>
      </c>
      <c r="R44" s="67">
        <f t="shared" si="14"/>
        <v>4</v>
      </c>
      <c r="S44" s="68">
        <f t="shared" si="15"/>
        <v>3.33</v>
      </c>
    </row>
    <row r="45" spans="1:19" x14ac:dyDescent="0.2">
      <c r="A45" s="30">
        <v>41</v>
      </c>
      <c r="B45" s="31" t="str">
        <f>'File gốc'!B49</f>
        <v>Hoàng Thị Thảo</v>
      </c>
      <c r="C45" s="50" t="str">
        <f>'File gốc'!D49</f>
        <v>GV ĐỊA</v>
      </c>
      <c r="D45" s="52">
        <f>'File gốc'!C49</f>
        <v>32691</v>
      </c>
      <c r="E45" s="32" t="str">
        <f>'File gốc'!E49</f>
        <v>V070515</v>
      </c>
      <c r="F45" s="36">
        <f>'File gốc'!I49</f>
        <v>42736</v>
      </c>
      <c r="G45" s="71"/>
      <c r="H45" s="71"/>
      <c r="I45" s="37">
        <f t="shared" si="9"/>
        <v>42736</v>
      </c>
      <c r="J45" s="65">
        <f t="shared" si="7"/>
        <v>3</v>
      </c>
      <c r="K45" s="86">
        <f>'File gốc'!F49</f>
        <v>3</v>
      </c>
      <c r="L45" s="33">
        <v>3</v>
      </c>
      <c r="M45" s="37">
        <f t="shared" si="8"/>
        <v>43831</v>
      </c>
      <c r="N45" s="34" t="str">
        <f t="shared" ca="1" si="10"/>
        <v>Nâng rồi</v>
      </c>
      <c r="O45" s="34" t="str">
        <f t="shared" ca="1" si="11"/>
        <v/>
      </c>
      <c r="P45" s="34" t="str">
        <f t="shared" ca="1" si="12"/>
        <v/>
      </c>
      <c r="Q45" s="35" t="str">
        <f t="shared" ca="1" si="13"/>
        <v/>
      </c>
      <c r="R45" s="67">
        <f t="shared" si="14"/>
        <v>4</v>
      </c>
      <c r="S45" s="68">
        <f t="shared" si="15"/>
        <v>3.33</v>
      </c>
    </row>
    <row r="46" spans="1:19" x14ac:dyDescent="0.2">
      <c r="A46" s="30">
        <v>42</v>
      </c>
      <c r="B46" s="31" t="str">
        <f>'File gốc'!B50</f>
        <v>Đinh Thị Thùy Linh</v>
      </c>
      <c r="C46" s="50" t="str">
        <f>'File gốc'!D50</f>
        <v>GV HÓA</v>
      </c>
      <c r="D46" s="52">
        <f>'File gốc'!C50</f>
        <v>32846</v>
      </c>
      <c r="E46" s="32" t="str">
        <f>'File gốc'!E50</f>
        <v>V070515</v>
      </c>
      <c r="F46" s="36">
        <f>'File gốc'!I50</f>
        <v>42736</v>
      </c>
      <c r="G46" s="71"/>
      <c r="H46" s="71"/>
      <c r="I46" s="37">
        <f t="shared" si="9"/>
        <v>42736</v>
      </c>
      <c r="J46" s="65">
        <f t="shared" si="7"/>
        <v>3</v>
      </c>
      <c r="K46" s="86">
        <f>'File gốc'!F50</f>
        <v>3</v>
      </c>
      <c r="L46" s="33">
        <v>3</v>
      </c>
      <c r="M46" s="37">
        <f t="shared" si="8"/>
        <v>43831</v>
      </c>
      <c r="N46" s="34" t="str">
        <f t="shared" ca="1" si="10"/>
        <v>Nâng rồi</v>
      </c>
      <c r="O46" s="34" t="str">
        <f t="shared" ca="1" si="11"/>
        <v/>
      </c>
      <c r="P46" s="34" t="str">
        <f t="shared" ca="1" si="12"/>
        <v/>
      </c>
      <c r="Q46" s="35" t="str">
        <f t="shared" ca="1" si="13"/>
        <v/>
      </c>
      <c r="R46" s="67">
        <f t="shared" si="14"/>
        <v>4</v>
      </c>
      <c r="S46" s="68">
        <f t="shared" si="15"/>
        <v>3.33</v>
      </c>
    </row>
    <row r="47" spans="1:19" x14ac:dyDescent="0.2">
      <c r="A47" s="30">
        <v>43</v>
      </c>
      <c r="B47" s="31" t="str">
        <f>'File gốc'!B51</f>
        <v>Nguyễn Thị Thủy</v>
      </c>
      <c r="C47" s="50" t="str">
        <f>'File gốc'!D51</f>
        <v>GV NN</v>
      </c>
      <c r="D47" s="52">
        <f>'File gốc'!C51</f>
        <v>32797</v>
      </c>
      <c r="E47" s="32" t="str">
        <f>'File gốc'!E51</f>
        <v>V070515</v>
      </c>
      <c r="F47" s="36">
        <f>'File gốc'!I51</f>
        <v>42736</v>
      </c>
      <c r="G47" s="71"/>
      <c r="H47" s="71"/>
      <c r="I47" s="37">
        <f t="shared" si="9"/>
        <v>42736</v>
      </c>
      <c r="J47" s="65">
        <f t="shared" si="7"/>
        <v>3</v>
      </c>
      <c r="K47" s="86">
        <f>'File gốc'!F51</f>
        <v>3</v>
      </c>
      <c r="L47" s="33">
        <v>3</v>
      </c>
      <c r="M47" s="37">
        <f t="shared" si="8"/>
        <v>43831</v>
      </c>
      <c r="N47" s="34" t="str">
        <f t="shared" ca="1" si="10"/>
        <v>Nâng rồi</v>
      </c>
      <c r="O47" s="34" t="str">
        <f t="shared" ca="1" si="11"/>
        <v/>
      </c>
      <c r="P47" s="34" t="str">
        <f t="shared" ca="1" si="12"/>
        <v/>
      </c>
      <c r="Q47" s="35" t="str">
        <f t="shared" ca="1" si="13"/>
        <v/>
      </c>
      <c r="R47" s="67">
        <f t="shared" si="14"/>
        <v>4</v>
      </c>
      <c r="S47" s="68">
        <f t="shared" si="15"/>
        <v>3.33</v>
      </c>
    </row>
    <row r="48" spans="1:19" x14ac:dyDescent="0.2">
      <c r="A48" s="30">
        <v>44</v>
      </c>
      <c r="B48" s="31" t="str">
        <f>'File gốc'!B52</f>
        <v>Phùng Thị Thanh Hà</v>
      </c>
      <c r="C48" s="50" t="str">
        <f>'File gốc'!D52</f>
        <v>GV NN</v>
      </c>
      <c r="D48" s="52">
        <f>'File gốc'!C52</f>
        <v>31762</v>
      </c>
      <c r="E48" s="32" t="str">
        <f>'File gốc'!E52</f>
        <v>V070515</v>
      </c>
      <c r="F48" s="36">
        <f>'File gốc'!I52</f>
        <v>42917</v>
      </c>
      <c r="G48" s="71"/>
      <c r="H48" s="71"/>
      <c r="I48" s="37">
        <f t="shared" si="9"/>
        <v>42917</v>
      </c>
      <c r="J48" s="65">
        <f t="shared" si="7"/>
        <v>2</v>
      </c>
      <c r="K48" s="86">
        <f>'File gốc'!F52</f>
        <v>2.67</v>
      </c>
      <c r="L48" s="33">
        <v>3</v>
      </c>
      <c r="M48" s="37">
        <f t="shared" si="8"/>
        <v>44013</v>
      </c>
      <c r="N48" s="34">
        <f t="shared" ca="1" si="10"/>
        <v>0</v>
      </c>
      <c r="O48" s="34">
        <f t="shared" ca="1" si="11"/>
        <v>2</v>
      </c>
      <c r="P48" s="34">
        <f t="shared" ca="1" si="12"/>
        <v>16</v>
      </c>
      <c r="Q48" s="35" t="str">
        <f t="shared" ca="1" si="13"/>
        <v/>
      </c>
      <c r="R48" s="67">
        <f t="shared" si="14"/>
        <v>3</v>
      </c>
      <c r="S48" s="68">
        <f t="shared" si="15"/>
        <v>3</v>
      </c>
    </row>
    <row r="49" spans="1:19" x14ac:dyDescent="0.2">
      <c r="A49" s="30">
        <v>45</v>
      </c>
      <c r="B49" s="31" t="str">
        <f>'File gốc'!B53</f>
        <v>Quản Thị Bạch Vân</v>
      </c>
      <c r="C49" s="50" t="str">
        <f>'File gốc'!D53</f>
        <v>GV TOÁN</v>
      </c>
      <c r="D49" s="52">
        <f>'File gốc'!C53</f>
        <v>30503</v>
      </c>
      <c r="E49" s="32" t="str">
        <f>'File gốc'!E53</f>
        <v>V070515</v>
      </c>
      <c r="F49" s="36">
        <f>'File gốc'!I53</f>
        <v>42736</v>
      </c>
      <c r="G49" s="71"/>
      <c r="H49" s="71"/>
      <c r="I49" s="37">
        <f t="shared" si="9"/>
        <v>42736</v>
      </c>
      <c r="J49" s="65">
        <f t="shared" si="7"/>
        <v>4</v>
      </c>
      <c r="K49" s="86">
        <f>'File gốc'!F53</f>
        <v>3.33</v>
      </c>
      <c r="L49" s="33">
        <v>3</v>
      </c>
      <c r="M49" s="37">
        <f t="shared" si="8"/>
        <v>43831</v>
      </c>
      <c r="N49" s="34" t="str">
        <f t="shared" ca="1" si="10"/>
        <v>Nâng rồi</v>
      </c>
      <c r="O49" s="34" t="str">
        <f t="shared" ca="1" si="11"/>
        <v/>
      </c>
      <c r="P49" s="34" t="str">
        <f t="shared" ca="1" si="12"/>
        <v/>
      </c>
      <c r="Q49" s="35" t="str">
        <f t="shared" ca="1" si="13"/>
        <v/>
      </c>
      <c r="R49" s="67">
        <f t="shared" si="14"/>
        <v>5</v>
      </c>
      <c r="S49" s="68">
        <f t="shared" si="15"/>
        <v>3.66</v>
      </c>
    </row>
    <row r="50" spans="1:19" x14ac:dyDescent="0.2">
      <c r="A50" s="30">
        <v>46</v>
      </c>
      <c r="B50" s="31" t="str">
        <f>'File gốc'!B54</f>
        <v>Lê Xuân Quế</v>
      </c>
      <c r="C50" s="50" t="str">
        <f>'File gốc'!D54</f>
        <v>GV TOÁN</v>
      </c>
      <c r="D50" s="52">
        <f>'File gốc'!C54</f>
        <v>29481</v>
      </c>
      <c r="E50" s="32" t="str">
        <f>'File gốc'!E54</f>
        <v>V070515</v>
      </c>
      <c r="F50" s="36">
        <f>'File gốc'!I54</f>
        <v>42736</v>
      </c>
      <c r="G50" s="71"/>
      <c r="H50" s="71"/>
      <c r="I50" s="37">
        <f t="shared" si="9"/>
        <v>42736</v>
      </c>
      <c r="J50" s="65">
        <f t="shared" si="7"/>
        <v>4</v>
      </c>
      <c r="K50" s="86">
        <f>'File gốc'!F54</f>
        <v>3.33</v>
      </c>
      <c r="L50" s="33">
        <v>3</v>
      </c>
      <c r="M50" s="37">
        <f t="shared" si="8"/>
        <v>43831</v>
      </c>
      <c r="N50" s="34" t="str">
        <f t="shared" ca="1" si="10"/>
        <v>Nâng rồi</v>
      </c>
      <c r="O50" s="34" t="str">
        <f t="shared" ca="1" si="11"/>
        <v/>
      </c>
      <c r="P50" s="34" t="str">
        <f t="shared" ca="1" si="12"/>
        <v/>
      </c>
      <c r="Q50" s="35" t="str">
        <f t="shared" ca="1" si="13"/>
        <v/>
      </c>
      <c r="R50" s="67">
        <f t="shared" si="14"/>
        <v>5</v>
      </c>
      <c r="S50" s="68">
        <f t="shared" si="15"/>
        <v>3.66</v>
      </c>
    </row>
    <row r="51" spans="1:19" x14ac:dyDescent="0.2">
      <c r="A51" s="30">
        <v>47</v>
      </c>
      <c r="B51" s="31" t="str">
        <f>'File gốc'!B55</f>
        <v>Vũ Văn Cường</v>
      </c>
      <c r="C51" s="50" t="str">
        <f>'File gốc'!D55</f>
        <v>GV HÓA</v>
      </c>
      <c r="D51" s="52">
        <f>'File gốc'!C55</f>
        <v>30023</v>
      </c>
      <c r="E51" s="32" t="str">
        <f>'File gốc'!E55</f>
        <v>V070515</v>
      </c>
      <c r="F51" s="36">
        <f>'File gốc'!I55</f>
        <v>42736</v>
      </c>
      <c r="G51" s="71"/>
      <c r="H51" s="71"/>
      <c r="I51" s="37">
        <f t="shared" si="9"/>
        <v>42736</v>
      </c>
      <c r="J51" s="65">
        <f t="shared" si="7"/>
        <v>4</v>
      </c>
      <c r="K51" s="86">
        <f>'File gốc'!F55</f>
        <v>3.33</v>
      </c>
      <c r="L51" s="33">
        <v>3</v>
      </c>
      <c r="M51" s="37">
        <f t="shared" si="8"/>
        <v>43831</v>
      </c>
      <c r="N51" s="34" t="str">
        <f t="shared" ca="1" si="10"/>
        <v>Nâng rồi</v>
      </c>
      <c r="O51" s="34" t="str">
        <f t="shared" ca="1" si="11"/>
        <v/>
      </c>
      <c r="P51" s="34" t="str">
        <f t="shared" ca="1" si="12"/>
        <v/>
      </c>
      <c r="Q51" s="35" t="str">
        <f t="shared" ca="1" si="13"/>
        <v/>
      </c>
      <c r="R51" s="67">
        <f t="shared" si="14"/>
        <v>5</v>
      </c>
      <c r="S51" s="68">
        <f t="shared" si="15"/>
        <v>3.66</v>
      </c>
    </row>
    <row r="52" spans="1:19" x14ac:dyDescent="0.2">
      <c r="A52" s="30">
        <v>48</v>
      </c>
      <c r="B52" s="31" t="str">
        <f>'File gốc'!B56</f>
        <v>Nghiêm Xuân Long</v>
      </c>
      <c r="C52" s="50" t="str">
        <f>'File gốc'!D56</f>
        <v>GV NN</v>
      </c>
      <c r="D52" s="52">
        <f>'File gốc'!C56</f>
        <v>29848</v>
      </c>
      <c r="E52" s="32" t="str">
        <f>'File gốc'!E56</f>
        <v>V070515</v>
      </c>
      <c r="F52" s="36">
        <f>'File gốc'!I56</f>
        <v>43009</v>
      </c>
      <c r="G52" s="71"/>
      <c r="H52" s="71"/>
      <c r="I52" s="37">
        <f t="shared" si="9"/>
        <v>43009</v>
      </c>
      <c r="J52" s="65">
        <f t="shared" si="7"/>
        <v>3</v>
      </c>
      <c r="K52" s="86">
        <f>'File gốc'!F56</f>
        <v>3</v>
      </c>
      <c r="L52" s="33">
        <v>3</v>
      </c>
      <c r="M52" s="37">
        <f t="shared" si="8"/>
        <v>44105</v>
      </c>
      <c r="N52" s="34">
        <f t="shared" ca="1" si="10"/>
        <v>0</v>
      </c>
      <c r="O52" s="34">
        <f t="shared" ca="1" si="11"/>
        <v>5</v>
      </c>
      <c r="P52" s="34">
        <f t="shared" ca="1" si="12"/>
        <v>16</v>
      </c>
      <c r="Q52" s="35" t="str">
        <f t="shared" ca="1" si="13"/>
        <v/>
      </c>
      <c r="R52" s="67">
        <f t="shared" si="14"/>
        <v>4</v>
      </c>
      <c r="S52" s="68">
        <f t="shared" si="15"/>
        <v>3.33</v>
      </c>
    </row>
    <row r="53" spans="1:19" x14ac:dyDescent="0.2">
      <c r="A53" s="30">
        <v>49</v>
      </c>
      <c r="B53" s="31" t="str">
        <f>'File gốc'!B57</f>
        <v>Nguyễn Thị Thanh Tâm</v>
      </c>
      <c r="C53" s="50" t="str">
        <f>'File gốc'!D57</f>
        <v>GV VĂN</v>
      </c>
      <c r="D53" s="52">
        <f>'File gốc'!C57</f>
        <v>31770</v>
      </c>
      <c r="E53" s="32" t="str">
        <f>'File gốc'!E57</f>
        <v>V070515</v>
      </c>
      <c r="F53" s="36">
        <f>'File gốc'!I57</f>
        <v>43009</v>
      </c>
      <c r="G53" s="71"/>
      <c r="H53" s="71"/>
      <c r="I53" s="37">
        <f t="shared" si="9"/>
        <v>43009</v>
      </c>
      <c r="J53" s="65">
        <f t="shared" si="7"/>
        <v>3</v>
      </c>
      <c r="K53" s="86">
        <f>'File gốc'!F57</f>
        <v>3</v>
      </c>
      <c r="L53" s="33">
        <v>3</v>
      </c>
      <c r="M53" s="37">
        <f t="shared" si="8"/>
        <v>44105</v>
      </c>
      <c r="N53" s="34">
        <f t="shared" ca="1" si="10"/>
        <v>0</v>
      </c>
      <c r="O53" s="34">
        <f t="shared" ca="1" si="11"/>
        <v>5</v>
      </c>
      <c r="P53" s="34">
        <f t="shared" ca="1" si="12"/>
        <v>16</v>
      </c>
      <c r="Q53" s="35" t="str">
        <f t="shared" ca="1" si="13"/>
        <v/>
      </c>
      <c r="R53" s="67">
        <f t="shared" si="14"/>
        <v>4</v>
      </c>
      <c r="S53" s="68">
        <f t="shared" si="15"/>
        <v>3.33</v>
      </c>
    </row>
    <row r="54" spans="1:19" x14ac:dyDescent="0.2">
      <c r="A54" s="30">
        <v>50</v>
      </c>
      <c r="B54" s="31" t="str">
        <f>'File gốc'!B58</f>
        <v>Phạm Thị Phương</v>
      </c>
      <c r="C54" s="50" t="str">
        <f>'File gốc'!D58</f>
        <v>GV VĂN</v>
      </c>
      <c r="D54" s="52">
        <f>'File gốc'!C58</f>
        <v>31860</v>
      </c>
      <c r="E54" s="32" t="str">
        <f>'File gốc'!E58</f>
        <v>V070515</v>
      </c>
      <c r="F54" s="36">
        <f>'File gốc'!I58</f>
        <v>43741</v>
      </c>
      <c r="G54" s="71"/>
      <c r="H54" s="71"/>
      <c r="I54" s="37">
        <f t="shared" si="9"/>
        <v>43741</v>
      </c>
      <c r="J54" s="65">
        <f t="shared" si="7"/>
        <v>4</v>
      </c>
      <c r="K54" s="86">
        <f>'File gốc'!F58</f>
        <v>3.33</v>
      </c>
      <c r="L54" s="33">
        <v>3</v>
      </c>
      <c r="M54" s="37">
        <f t="shared" si="8"/>
        <v>44837</v>
      </c>
      <c r="N54" s="34">
        <f t="shared" ca="1" si="10"/>
        <v>2</v>
      </c>
      <c r="O54" s="34">
        <f t="shared" ca="1" si="11"/>
        <v>5</v>
      </c>
      <c r="P54" s="34">
        <f t="shared" ca="1" si="12"/>
        <v>18</v>
      </c>
      <c r="Q54" s="35" t="str">
        <f t="shared" ca="1" si="13"/>
        <v/>
      </c>
      <c r="R54" s="67">
        <f t="shared" si="14"/>
        <v>5</v>
      </c>
      <c r="S54" s="68">
        <f t="shared" si="15"/>
        <v>3.66</v>
      </c>
    </row>
    <row r="55" spans="1:19" x14ac:dyDescent="0.2">
      <c r="A55" s="30">
        <v>51</v>
      </c>
      <c r="B55" s="31" t="str">
        <f>'File gốc'!B59</f>
        <v>Đào Thị Thu Huyền</v>
      </c>
      <c r="C55" s="50" t="str">
        <f>'File gốc'!D59</f>
        <v>GV ĐỊA</v>
      </c>
      <c r="D55" s="52">
        <f>'File gốc'!C59</f>
        <v>28805</v>
      </c>
      <c r="E55" s="32" t="str">
        <f>'File gốc'!E59</f>
        <v>V070515</v>
      </c>
      <c r="F55" s="36">
        <f>'File gốc'!I59</f>
        <v>42917</v>
      </c>
      <c r="G55" s="71"/>
      <c r="H55" s="71"/>
      <c r="I55" s="37">
        <f t="shared" si="9"/>
        <v>42917</v>
      </c>
      <c r="J55" s="65">
        <f t="shared" si="7"/>
        <v>5</v>
      </c>
      <c r="K55" s="86">
        <f>'File gốc'!F59</f>
        <v>3.66</v>
      </c>
      <c r="L55" s="33">
        <v>3</v>
      </c>
      <c r="M55" s="37">
        <f t="shared" si="8"/>
        <v>44013</v>
      </c>
      <c r="N55" s="34">
        <f t="shared" ca="1" si="10"/>
        <v>0</v>
      </c>
      <c r="O55" s="34">
        <f t="shared" ca="1" si="11"/>
        <v>2</v>
      </c>
      <c r="P55" s="34">
        <f t="shared" ca="1" si="12"/>
        <v>16</v>
      </c>
      <c r="Q55" s="35" t="str">
        <f t="shared" ca="1" si="13"/>
        <v/>
      </c>
      <c r="R55" s="67">
        <f t="shared" si="14"/>
        <v>6</v>
      </c>
      <c r="S55" s="68">
        <f t="shared" si="15"/>
        <v>3.99</v>
      </c>
    </row>
    <row r="56" spans="1:19" x14ac:dyDescent="0.2">
      <c r="A56" s="30">
        <v>52</v>
      </c>
      <c r="B56" s="31" t="str">
        <f>'File gốc'!B60</f>
        <v>Nguyễn Thị  Kim Dung</v>
      </c>
      <c r="C56" s="50" t="str">
        <f>'File gốc'!D60</f>
        <v>GV TOÁN</v>
      </c>
      <c r="D56" s="52">
        <f>'File gốc'!C60</f>
        <v>33539</v>
      </c>
      <c r="E56" s="32" t="str">
        <f>'File gốc'!E60</f>
        <v>V070515</v>
      </c>
      <c r="F56" s="36">
        <f>'File gốc'!I60</f>
        <v>43282</v>
      </c>
      <c r="G56" s="71"/>
      <c r="H56" s="71"/>
      <c r="I56" s="37">
        <f t="shared" si="9"/>
        <v>43282</v>
      </c>
      <c r="J56" s="65">
        <f t="shared" si="7"/>
        <v>2</v>
      </c>
      <c r="K56" s="86">
        <f>'File gốc'!F60</f>
        <v>2.67</v>
      </c>
      <c r="L56" s="33">
        <v>3</v>
      </c>
      <c r="M56" s="37">
        <f t="shared" si="8"/>
        <v>44378</v>
      </c>
      <c r="N56" s="34">
        <f t="shared" ca="1" si="10"/>
        <v>1</v>
      </c>
      <c r="O56" s="34">
        <f t="shared" ca="1" si="11"/>
        <v>2</v>
      </c>
      <c r="P56" s="34">
        <f t="shared" ca="1" si="12"/>
        <v>16</v>
      </c>
      <c r="Q56" s="35" t="str">
        <f t="shared" ca="1" si="13"/>
        <v/>
      </c>
      <c r="R56" s="67">
        <f t="shared" si="14"/>
        <v>3</v>
      </c>
      <c r="S56" s="68">
        <f t="shared" si="15"/>
        <v>3</v>
      </c>
    </row>
    <row r="57" spans="1:19" x14ac:dyDescent="0.2">
      <c r="A57" s="30">
        <v>53</v>
      </c>
      <c r="B57" s="31" t="str">
        <f>'File gốc'!B61</f>
        <v>Trần Thị Thu Trang</v>
      </c>
      <c r="C57" s="50" t="str">
        <f>'File gốc'!D61</f>
        <v>GV SINH</v>
      </c>
      <c r="D57" s="52">
        <f>'File gốc'!C61</f>
        <v>32943</v>
      </c>
      <c r="E57" s="32" t="str">
        <f>'File gốc'!E61</f>
        <v>V070515</v>
      </c>
      <c r="F57" s="36">
        <f>'File gốc'!I61</f>
        <v>43282</v>
      </c>
      <c r="G57" s="71"/>
      <c r="H57" s="71"/>
      <c r="I57" s="37">
        <f t="shared" si="9"/>
        <v>43282</v>
      </c>
      <c r="J57" s="65">
        <f t="shared" si="7"/>
        <v>2</v>
      </c>
      <c r="K57" s="86">
        <f>'File gốc'!F61</f>
        <v>2.67</v>
      </c>
      <c r="L57" s="33">
        <v>3</v>
      </c>
      <c r="M57" s="37">
        <f t="shared" si="8"/>
        <v>44378</v>
      </c>
      <c r="N57" s="34">
        <f t="shared" ca="1" si="10"/>
        <v>1</v>
      </c>
      <c r="O57" s="34">
        <f t="shared" ca="1" si="11"/>
        <v>2</v>
      </c>
      <c r="P57" s="34">
        <f t="shared" ca="1" si="12"/>
        <v>16</v>
      </c>
      <c r="Q57" s="35" t="str">
        <f t="shared" ca="1" si="13"/>
        <v/>
      </c>
      <c r="R57" s="67">
        <f t="shared" si="14"/>
        <v>3</v>
      </c>
      <c r="S57" s="68">
        <f t="shared" si="15"/>
        <v>3</v>
      </c>
    </row>
    <row r="58" spans="1:19" x14ac:dyDescent="0.2">
      <c r="A58" s="30">
        <v>54</v>
      </c>
      <c r="B58" s="31" t="str">
        <f>'File gốc'!B62</f>
        <v>Phùng Văn Thực</v>
      </c>
      <c r="C58" s="50" t="str">
        <f>'File gốc'!D62</f>
        <v>GV TD</v>
      </c>
      <c r="D58" s="52">
        <f>'File gốc'!C62</f>
        <v>31935</v>
      </c>
      <c r="E58" s="1" t="str">
        <f>'File gốc'!E62</f>
        <v>V070515</v>
      </c>
      <c r="F58" s="36">
        <f>'File gốc'!I62</f>
        <v>43009</v>
      </c>
      <c r="G58" s="71"/>
      <c r="H58" s="71"/>
      <c r="I58" s="37">
        <f t="shared" si="9"/>
        <v>43009</v>
      </c>
      <c r="J58" s="65">
        <f t="shared" si="7"/>
        <v>3</v>
      </c>
      <c r="K58" s="86">
        <f>'File gốc'!F62</f>
        <v>3</v>
      </c>
      <c r="L58" s="33">
        <v>3</v>
      </c>
      <c r="M58" s="37">
        <f t="shared" si="8"/>
        <v>44105</v>
      </c>
      <c r="N58" s="34">
        <f t="shared" ca="1" si="10"/>
        <v>0</v>
      </c>
      <c r="O58" s="34">
        <f t="shared" ca="1" si="11"/>
        <v>5</v>
      </c>
      <c r="P58" s="34">
        <f t="shared" ca="1" si="12"/>
        <v>16</v>
      </c>
      <c r="Q58" s="35" t="str">
        <f t="shared" ca="1" si="13"/>
        <v/>
      </c>
      <c r="R58" s="67">
        <f t="shared" si="14"/>
        <v>4</v>
      </c>
      <c r="S58" s="68">
        <f t="shared" si="15"/>
        <v>3.33</v>
      </c>
    </row>
    <row r="59" spans="1:19" x14ac:dyDescent="0.2">
      <c r="A59" s="30">
        <v>55</v>
      </c>
      <c r="B59" s="31" t="str">
        <f>'File gốc'!B63</f>
        <v>Đỗ Thị Hiên</v>
      </c>
      <c r="C59" s="50" t="str">
        <f>'File gốc'!D63</f>
        <v>GV TD</v>
      </c>
      <c r="D59" s="52">
        <f>'File gốc'!C63</f>
        <v>28976</v>
      </c>
      <c r="E59" s="1" t="str">
        <f>'File gốc'!E63</f>
        <v>V070515</v>
      </c>
      <c r="F59" s="36">
        <f>'File gốc'!I63</f>
        <v>43101</v>
      </c>
      <c r="G59" s="71"/>
      <c r="H59" s="71"/>
      <c r="I59" s="37">
        <f t="shared" si="9"/>
        <v>43101</v>
      </c>
      <c r="J59" s="65">
        <f t="shared" si="7"/>
        <v>5</v>
      </c>
      <c r="K59" s="86">
        <f>'File gốc'!F63</f>
        <v>3.66</v>
      </c>
      <c r="L59" s="33">
        <v>3</v>
      </c>
      <c r="M59" s="37">
        <f>DATE(YEAR(I59)+L59,MONTH(I59),DAY(I59))</f>
        <v>44197</v>
      </c>
      <c r="N59" s="34">
        <f t="shared" ca="1" si="10"/>
        <v>0</v>
      </c>
      <c r="O59" s="34">
        <f t="shared" ca="1" si="11"/>
        <v>8</v>
      </c>
      <c r="P59" s="34">
        <f t="shared" ca="1" si="12"/>
        <v>17</v>
      </c>
      <c r="Q59" s="35" t="str">
        <f t="shared" ca="1" si="13"/>
        <v/>
      </c>
      <c r="R59" s="67">
        <f t="shared" si="14"/>
        <v>6</v>
      </c>
      <c r="S59" s="68">
        <f t="shared" ref="S59:S67" si="16">K59+0.33</f>
        <v>3.99</v>
      </c>
    </row>
    <row r="60" spans="1:19" x14ac:dyDescent="0.2">
      <c r="A60" s="30">
        <v>56</v>
      </c>
      <c r="B60" s="31" t="str">
        <f>'File gốc'!B64</f>
        <v>Phạm Thị Quyên</v>
      </c>
      <c r="C60" s="50" t="str">
        <f>'File gốc'!D64</f>
        <v>THIẾT BỊ</v>
      </c>
      <c r="D60" s="52">
        <f>'File gốc'!C64</f>
        <v>31324</v>
      </c>
      <c r="E60" s="1">
        <f>'File gốc'!E64</f>
        <v>13095</v>
      </c>
      <c r="F60" s="36">
        <f>'File gốc'!I64</f>
        <v>43466</v>
      </c>
      <c r="G60" s="71"/>
      <c r="H60" s="71"/>
      <c r="I60" s="37">
        <f t="shared" si="9"/>
        <v>43466</v>
      </c>
      <c r="J60" s="65">
        <f t="shared" si="7"/>
        <v>3</v>
      </c>
      <c r="K60" s="86">
        <f>'File gốc'!F64</f>
        <v>3</v>
      </c>
      <c r="L60" s="33">
        <v>3</v>
      </c>
      <c r="M60" s="37">
        <f t="shared" si="8"/>
        <v>44562</v>
      </c>
      <c r="N60" s="34">
        <f t="shared" ca="1" si="10"/>
        <v>1</v>
      </c>
      <c r="O60" s="34">
        <f t="shared" ca="1" si="11"/>
        <v>8</v>
      </c>
      <c r="P60" s="34">
        <f t="shared" ca="1" si="12"/>
        <v>17</v>
      </c>
      <c r="Q60" s="35" t="str">
        <f t="shared" ca="1" si="13"/>
        <v/>
      </c>
      <c r="R60" s="67">
        <f t="shared" si="14"/>
        <v>4</v>
      </c>
      <c r="S60" s="68">
        <f t="shared" si="16"/>
        <v>3.33</v>
      </c>
    </row>
    <row r="61" spans="1:19" x14ac:dyDescent="0.2">
      <c r="A61" s="30">
        <v>57</v>
      </c>
      <c r="B61" s="31" t="str">
        <f>'File gốc'!B65</f>
        <v>Hoàng Thị Yến</v>
      </c>
      <c r="C61" s="50" t="str">
        <f>'File gốc'!D65</f>
        <v>KẾ TOÁN</v>
      </c>
      <c r="D61" s="52">
        <f>'File gốc'!C65</f>
        <v>28653</v>
      </c>
      <c r="E61" s="32" t="str">
        <f>'File gốc'!E65</f>
        <v>06031</v>
      </c>
      <c r="F61" s="36">
        <f>'File gốc'!I65</f>
        <v>43862</v>
      </c>
      <c r="G61" s="71"/>
      <c r="H61" s="71"/>
      <c r="I61" s="37">
        <f t="shared" si="9"/>
        <v>43862</v>
      </c>
      <c r="J61" s="65">
        <f t="shared" si="7"/>
        <v>7</v>
      </c>
      <c r="K61" s="86">
        <f>'File gốc'!F65</f>
        <v>4.32</v>
      </c>
      <c r="L61" s="33">
        <v>3</v>
      </c>
      <c r="M61" s="37">
        <f t="shared" si="8"/>
        <v>44958</v>
      </c>
      <c r="N61" s="34">
        <f t="shared" ca="1" si="10"/>
        <v>2</v>
      </c>
      <c r="O61" s="34">
        <f t="shared" ca="1" si="11"/>
        <v>9</v>
      </c>
      <c r="P61" s="34">
        <f t="shared" ca="1" si="12"/>
        <v>17</v>
      </c>
      <c r="Q61" s="35" t="str">
        <f t="shared" ca="1" si="13"/>
        <v/>
      </c>
      <c r="R61" s="67">
        <f t="shared" si="14"/>
        <v>8</v>
      </c>
      <c r="S61" s="68">
        <f t="shared" si="16"/>
        <v>4.6500000000000004</v>
      </c>
    </row>
    <row r="62" spans="1:19" x14ac:dyDescent="0.2">
      <c r="A62" s="30">
        <v>58</v>
      </c>
      <c r="B62" s="48" t="str">
        <f>'File gốc'!B66</f>
        <v>Dương Thị Mai</v>
      </c>
      <c r="C62" s="53" t="str">
        <f>'File gốc'!D66</f>
        <v>TTCM</v>
      </c>
      <c r="D62" s="54">
        <f>'File gốc'!C66</f>
        <v>29126</v>
      </c>
      <c r="E62" s="55" t="str">
        <f>'File gốc'!E66</f>
        <v>01008</v>
      </c>
      <c r="F62" s="64">
        <f>'File gốc'!I66</f>
        <v>43344</v>
      </c>
      <c r="G62" s="72"/>
      <c r="H62" s="72"/>
      <c r="I62" s="37">
        <f t="shared" si="9"/>
        <v>43344</v>
      </c>
      <c r="J62" s="65" t="b">
        <f t="shared" si="7"/>
        <v>0</v>
      </c>
      <c r="K62" s="87">
        <f>'File gốc'!F66</f>
        <v>3.15</v>
      </c>
      <c r="L62" s="66">
        <v>2</v>
      </c>
      <c r="M62" s="37">
        <f t="shared" si="8"/>
        <v>44075</v>
      </c>
      <c r="N62" s="34">
        <f t="shared" ca="1" si="10"/>
        <v>0</v>
      </c>
      <c r="O62" s="34">
        <f t="shared" ca="1" si="11"/>
        <v>4</v>
      </c>
      <c r="P62" s="34">
        <f t="shared" ca="1" si="12"/>
        <v>17</v>
      </c>
      <c r="Q62" s="35" t="str">
        <f t="shared" ca="1" si="13"/>
        <v/>
      </c>
      <c r="R62" s="67"/>
      <c r="S62" s="68">
        <f t="shared" si="16"/>
        <v>3.48</v>
      </c>
    </row>
    <row r="63" spans="1:19" x14ac:dyDescent="0.2">
      <c r="A63" s="30">
        <v>59</v>
      </c>
      <c r="B63" s="48" t="str">
        <f>'File gốc'!B67</f>
        <v>Lê Thị Tới</v>
      </c>
      <c r="C63" s="53" t="str">
        <f>'File gốc'!D67</f>
        <v>THƯ VIỆN</v>
      </c>
      <c r="D63" s="54">
        <f>'File gốc'!C67</f>
        <v>32464</v>
      </c>
      <c r="E63" s="55">
        <f>'File gốc'!E67</f>
        <v>17171</v>
      </c>
      <c r="F63" s="64">
        <f>'File gốc'!I67</f>
        <v>43770</v>
      </c>
      <c r="G63" s="72"/>
      <c r="H63" s="72"/>
      <c r="I63" s="37">
        <f t="shared" si="9"/>
        <v>43770</v>
      </c>
      <c r="J63" s="65" t="b">
        <f t="shared" si="7"/>
        <v>0</v>
      </c>
      <c r="K63" s="87">
        <f>'File gốc'!F67</f>
        <v>2.66</v>
      </c>
      <c r="L63" s="66">
        <v>2</v>
      </c>
      <c r="M63" s="37">
        <f t="shared" si="8"/>
        <v>44501</v>
      </c>
      <c r="N63" s="34">
        <f t="shared" ca="1" si="10"/>
        <v>1</v>
      </c>
      <c r="O63" s="34">
        <f t="shared" ca="1" si="11"/>
        <v>6</v>
      </c>
      <c r="P63" s="34">
        <f t="shared" ca="1" si="12"/>
        <v>17</v>
      </c>
      <c r="Q63" s="35" t="str">
        <f t="shared" ca="1" si="13"/>
        <v/>
      </c>
      <c r="R63" s="67"/>
      <c r="S63" s="68">
        <f t="shared" si="16"/>
        <v>2.99</v>
      </c>
    </row>
    <row r="64" spans="1:19" x14ac:dyDescent="0.2">
      <c r="A64" s="30">
        <v>60</v>
      </c>
      <c r="B64" s="48" t="str">
        <f>'File gốc'!B68</f>
        <v>Đỗ Học Viện</v>
      </c>
      <c r="C64" s="53" t="str">
        <f>'File gốc'!D68</f>
        <v>NV BVỆ</v>
      </c>
      <c r="D64" s="54">
        <f>'File gốc'!C68</f>
        <v>25700</v>
      </c>
      <c r="E64" s="55" t="str">
        <f>'File gốc'!E68</f>
        <v>01011</v>
      </c>
      <c r="F64" s="64">
        <f>'File gốc'!I68</f>
        <v>43800</v>
      </c>
      <c r="G64" s="72"/>
      <c r="H64" s="72"/>
      <c r="I64" s="37">
        <f t="shared" si="9"/>
        <v>43800</v>
      </c>
      <c r="J64" s="65" t="b">
        <f t="shared" si="7"/>
        <v>0</v>
      </c>
      <c r="K64" s="87">
        <f>'File gốc'!F68</f>
        <v>2.4</v>
      </c>
      <c r="L64" s="66">
        <v>2</v>
      </c>
      <c r="M64" s="37">
        <f t="shared" si="8"/>
        <v>44531</v>
      </c>
      <c r="N64" s="34">
        <f t="shared" ca="1" si="10"/>
        <v>1</v>
      </c>
      <c r="O64" s="34">
        <f t="shared" ca="1" si="11"/>
        <v>7</v>
      </c>
      <c r="P64" s="34">
        <f t="shared" ca="1" si="12"/>
        <v>16</v>
      </c>
      <c r="Q64" s="35" t="str">
        <f t="shared" ca="1" si="13"/>
        <v/>
      </c>
      <c r="R64" s="67"/>
      <c r="S64" s="68">
        <f t="shared" si="16"/>
        <v>2.73</v>
      </c>
    </row>
    <row r="65" spans="1:19" x14ac:dyDescent="0.2">
      <c r="A65" s="30">
        <v>61</v>
      </c>
      <c r="B65" s="48" t="str">
        <f>'File gốc'!B69</f>
        <v>Nguyễn Thị Minh Trang</v>
      </c>
      <c r="C65" s="53" t="str">
        <f>'File gốc'!D69</f>
        <v>NV BVỆ</v>
      </c>
      <c r="D65" s="54">
        <f>'File gốc'!C69</f>
        <v>31032</v>
      </c>
      <c r="E65" s="55" t="str">
        <f>'File gốc'!E69</f>
        <v>01011</v>
      </c>
      <c r="F65" s="64">
        <f>'File gốc'!I69</f>
        <v>43435</v>
      </c>
      <c r="G65" s="72"/>
      <c r="H65" s="72"/>
      <c r="I65" s="37">
        <f t="shared" si="9"/>
        <v>43435</v>
      </c>
      <c r="J65" s="65" t="b">
        <f t="shared" si="7"/>
        <v>0</v>
      </c>
      <c r="K65" s="87">
        <f>'File gốc'!F69</f>
        <v>2.76</v>
      </c>
      <c r="L65" s="66">
        <v>2</v>
      </c>
      <c r="M65" s="37">
        <f t="shared" si="8"/>
        <v>44166</v>
      </c>
      <c r="N65" s="34">
        <f t="shared" ca="1" si="10"/>
        <v>0</v>
      </c>
      <c r="O65" s="34">
        <f t="shared" ca="1" si="11"/>
        <v>7</v>
      </c>
      <c r="P65" s="34">
        <f t="shared" ca="1" si="12"/>
        <v>16</v>
      </c>
      <c r="Q65" s="35" t="str">
        <f t="shared" ca="1" si="13"/>
        <v/>
      </c>
      <c r="R65" s="67"/>
      <c r="S65" s="68">
        <f t="shared" si="16"/>
        <v>3.09</v>
      </c>
    </row>
    <row r="66" spans="1:19" x14ac:dyDescent="0.2">
      <c r="A66" s="30">
        <v>62</v>
      </c>
      <c r="B66" s="48" t="str">
        <f>'File gốc'!B70</f>
        <v>Đào Hồng Thức</v>
      </c>
      <c r="C66" s="53" t="str">
        <f>'File gốc'!D70</f>
        <v>NV BVỆ</v>
      </c>
      <c r="D66" s="54">
        <f>'File gốc'!C70</f>
        <v>29136</v>
      </c>
      <c r="E66" s="55" t="str">
        <f>'File gốc'!E70</f>
        <v>01011</v>
      </c>
      <c r="F66" s="64">
        <f>'File gốc'!I70</f>
        <v>43586</v>
      </c>
      <c r="G66" s="72"/>
      <c r="H66" s="72"/>
      <c r="I66" s="37">
        <f t="shared" si="9"/>
        <v>43586</v>
      </c>
      <c r="J66" s="65" t="b">
        <f t="shared" si="7"/>
        <v>0</v>
      </c>
      <c r="K66" s="87">
        <f>'File gốc'!F70</f>
        <v>2.2200000000000002</v>
      </c>
      <c r="L66" s="66">
        <v>2</v>
      </c>
      <c r="M66" s="37">
        <f t="shared" si="8"/>
        <v>44317</v>
      </c>
      <c r="N66" s="34">
        <f t="shared" ca="1" si="10"/>
        <v>1</v>
      </c>
      <c r="O66" s="34">
        <f t="shared" ca="1" si="11"/>
        <v>0</v>
      </c>
      <c r="P66" s="34">
        <f t="shared" ca="1" si="12"/>
        <v>16</v>
      </c>
      <c r="Q66" s="35" t="str">
        <f t="shared" ca="1" si="13"/>
        <v/>
      </c>
      <c r="R66" s="67"/>
      <c r="S66" s="68">
        <f t="shared" si="16"/>
        <v>2.5500000000000003</v>
      </c>
    </row>
    <row r="67" spans="1:19" x14ac:dyDescent="0.2">
      <c r="A67" s="30">
        <v>63</v>
      </c>
      <c r="B67" s="48" t="str">
        <f>'File gốc'!B71</f>
        <v>Nguyễn Thị Thu Thủy</v>
      </c>
      <c r="C67" s="53" t="str">
        <f>'File gốc'!D71</f>
        <v>NV PV</v>
      </c>
      <c r="D67" s="54">
        <f>'File gốc'!C71</f>
        <v>33591</v>
      </c>
      <c r="E67" s="55" t="str">
        <f>'File gốc'!E71</f>
        <v>01009</v>
      </c>
      <c r="F67" s="64">
        <f>'File gốc'!I71</f>
        <v>43739</v>
      </c>
      <c r="G67" s="72"/>
      <c r="H67" s="72"/>
      <c r="I67" s="37">
        <f t="shared" si="9"/>
        <v>43739</v>
      </c>
      <c r="J67" s="65">
        <v>1</v>
      </c>
      <c r="K67" s="87">
        <f>'File gốc'!F71</f>
        <v>1</v>
      </c>
      <c r="L67" s="66">
        <v>2</v>
      </c>
      <c r="M67" s="37">
        <f t="shared" si="8"/>
        <v>44470</v>
      </c>
      <c r="N67" s="34">
        <f t="shared" ca="1" si="10"/>
        <v>1</v>
      </c>
      <c r="O67" s="34">
        <f t="shared" ca="1" si="11"/>
        <v>5</v>
      </c>
      <c r="P67" s="34">
        <f t="shared" ca="1" si="12"/>
        <v>16</v>
      </c>
      <c r="Q67" s="35" t="str">
        <f t="shared" ca="1" si="13"/>
        <v/>
      </c>
      <c r="R67" s="67"/>
      <c r="S67" s="68">
        <f t="shared" si="16"/>
        <v>1.33</v>
      </c>
    </row>
    <row r="68" spans="1:19" x14ac:dyDescent="0.2">
      <c r="I68" s="37"/>
      <c r="M68" s="37"/>
      <c r="N68" s="34" t="str">
        <f t="shared" ca="1" si="10"/>
        <v/>
      </c>
      <c r="Q68" s="35" t="str">
        <f t="shared" si="13"/>
        <v/>
      </c>
    </row>
    <row r="69" spans="1:19" x14ac:dyDescent="0.2">
      <c r="M69" s="37"/>
      <c r="N69" s="34" t="str">
        <f t="shared" ref="N69:N100" ca="1" si="17">IF(OR(I69="",M69=""),"",IF((DATE(YEAR(I69)+L69,MONTH(I69),DAY(F69))&lt;TODAY()),"Nâng rồi",(DATEDIF(TODAY(),DATE(YEAR(I69)+L69,MONTH(I69),DAY(I69)),"y"))))</f>
        <v/>
      </c>
    </row>
  </sheetData>
  <sheetProtection selectLockedCells="1"/>
  <mergeCells count="17">
    <mergeCell ref="H3:H4"/>
    <mergeCell ref="Q3:Q4"/>
    <mergeCell ref="J3:K3"/>
    <mergeCell ref="R3:S3"/>
    <mergeCell ref="A1:P1"/>
    <mergeCell ref="F2:L2"/>
    <mergeCell ref="A3:A4"/>
    <mergeCell ref="B3:B4"/>
    <mergeCell ref="C3:C4"/>
    <mergeCell ref="G3:G4"/>
    <mergeCell ref="E3:E4"/>
    <mergeCell ref="D3:D4"/>
    <mergeCell ref="F3:F4"/>
    <mergeCell ref="L3:L4"/>
    <mergeCell ref="M3:M4"/>
    <mergeCell ref="N3:P3"/>
    <mergeCell ref="I3:I4"/>
  </mergeCells>
  <conditionalFormatting sqref="Q5:Q68">
    <cfRule type="cellIs" dxfId="2" priority="1" stopIfTrue="1" operator="equal">
      <formula>"Chúc mừng"</formula>
    </cfRule>
  </conditionalFormatting>
  <conditionalFormatting sqref="L5:L67">
    <cfRule type="cellIs" dxfId="1" priority="5" stopIfTrue="1" operator="equal">
      <formula>3</formula>
    </cfRule>
    <cfRule type="cellIs" dxfId="0" priority="6" stopIfTrue="1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H19" sqref="H19"/>
    </sheetView>
  </sheetViews>
  <sheetFormatPr defaultRowHeight="12.75" x14ac:dyDescent="0.2"/>
  <cols>
    <col min="1" max="1" width="14.7109375" customWidth="1"/>
  </cols>
  <sheetData>
    <row r="1" spans="1:10" x14ac:dyDescent="0.2">
      <c r="B1" s="1" t="s">
        <v>137</v>
      </c>
      <c r="C1" s="1" t="s">
        <v>138</v>
      </c>
      <c r="D1" s="1" t="s">
        <v>139</v>
      </c>
      <c r="E1" s="1" t="s">
        <v>140</v>
      </c>
      <c r="F1" s="1" t="s">
        <v>141</v>
      </c>
      <c r="G1" s="1" t="s">
        <v>142</v>
      </c>
      <c r="H1" s="1" t="s">
        <v>143</v>
      </c>
      <c r="I1" s="1" t="s">
        <v>144</v>
      </c>
      <c r="J1" s="1" t="s">
        <v>145</v>
      </c>
    </row>
    <row r="2" spans="1:10" x14ac:dyDescent="0.2">
      <c r="A2" t="s">
        <v>146</v>
      </c>
      <c r="B2" s="1">
        <v>2.34</v>
      </c>
      <c r="C2" s="1">
        <f>B2+0.33</f>
        <v>2.67</v>
      </c>
      <c r="D2" s="1">
        <f t="shared" ref="D2:J2" si="0">C2+0.33</f>
        <v>3</v>
      </c>
      <c r="E2" s="1">
        <f t="shared" si="0"/>
        <v>3.33</v>
      </c>
      <c r="F2" s="1">
        <f t="shared" si="0"/>
        <v>3.66</v>
      </c>
      <c r="G2" s="1">
        <f t="shared" si="0"/>
        <v>3.99</v>
      </c>
      <c r="H2" s="1">
        <f t="shared" si="0"/>
        <v>4.32</v>
      </c>
      <c r="I2" s="1">
        <f t="shared" si="0"/>
        <v>4.6500000000000004</v>
      </c>
      <c r="J2" s="1">
        <f t="shared" si="0"/>
        <v>4.9800000000000004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File gốc</vt:lpstr>
      <vt:lpstr>Theo dõi nâng lương</vt:lpstr>
      <vt:lpstr>Hệ số</vt:lpstr>
      <vt:lpstr>'File gốc'!Print_Titles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2020-03-27T09:10:44Z</cp:lastPrinted>
  <dcterms:created xsi:type="dcterms:W3CDTF">2020-03-26T08:05:37Z</dcterms:created>
  <dcterms:modified xsi:type="dcterms:W3CDTF">2020-04-15T14:16:41Z</dcterms:modified>
</cp:coreProperties>
</file>