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nvt08\Downloads\"/>
    </mc:Choice>
  </mc:AlternateContent>
  <xr:revisionPtr revIDLastSave="0" documentId="13_ncr:1_{8B7EB5B8-9F3D-4168-BE95-42B15D3F4E59}" xr6:coauthVersionLast="44" xr6:coauthVersionMax="44" xr10:uidLastSave="{00000000-0000-0000-0000-000000000000}"/>
  <bookViews>
    <workbookView xWindow="-120" yWindow="-120" windowWidth="20730" windowHeight="11160" activeTab="1" xr2:uid="{00000000-000D-0000-FFFF-FFFF00000000}"/>
  </bookViews>
  <sheets>
    <sheet name="Lichchung" sheetId="1" r:id="rId1"/>
    <sheet name="BXH_VBang" sheetId="2" r:id="rId2"/>
    <sheet name="Chungkjet" sheetId="6" r:id="rId3"/>
  </sheets>
  <definedNames>
    <definedName name="_xlnm._FilterDatabase" localSheetId="1" hidden="1">BXH_VBang!$A$1:$K$1</definedName>
    <definedName name="_xlnm._FilterDatabase" localSheetId="0" hidden="1">Lichchung!$A$2:$O$42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" i="2" l="1"/>
  <c r="D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" i="2"/>
  <c r="D20" i="2"/>
  <c r="D21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I6" i="2" l="1"/>
  <c r="M4" i="1" l="1"/>
  <c r="M5" i="1"/>
  <c r="M6" i="1"/>
  <c r="N6" i="1" s="1"/>
  <c r="M7" i="1"/>
  <c r="N7" i="1" s="1"/>
  <c r="M8" i="1"/>
  <c r="M9" i="1"/>
  <c r="M10" i="1"/>
  <c r="M11" i="1"/>
  <c r="N11" i="1" s="1"/>
  <c r="M12" i="1"/>
  <c r="M13" i="1"/>
  <c r="N13" i="1" s="1"/>
  <c r="M14" i="1"/>
  <c r="N14" i="1" s="1"/>
  <c r="M42" i="1"/>
  <c r="N42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15" i="1"/>
  <c r="N15" i="1" s="1"/>
  <c r="M16" i="1"/>
  <c r="N16" i="1" s="1"/>
  <c r="M17" i="1"/>
  <c r="N17" i="1" s="1"/>
  <c r="M18" i="1"/>
  <c r="M19" i="1"/>
  <c r="N19" i="1" s="1"/>
  <c r="M20" i="1"/>
  <c r="N20" i="1" s="1"/>
  <c r="N8" i="1" l="1"/>
  <c r="N9" i="1"/>
  <c r="N5" i="1"/>
  <c r="N10" i="1"/>
  <c r="N18" i="1"/>
  <c r="N12" i="1"/>
  <c r="N4" i="1"/>
  <c r="I5" i="2"/>
  <c r="I21" i="2"/>
  <c r="M3" i="1"/>
  <c r="I16" i="2"/>
  <c r="I14" i="2"/>
  <c r="I12" i="2"/>
  <c r="I9" i="2"/>
  <c r="I7" i="2"/>
  <c r="I20" i="2"/>
  <c r="I18" i="2"/>
  <c r="I13" i="2"/>
  <c r="I15" i="2"/>
  <c r="I11" i="2"/>
  <c r="I3" i="2"/>
  <c r="I19" i="2"/>
  <c r="I17" i="2"/>
  <c r="I10" i="2"/>
  <c r="I8" i="2"/>
  <c r="I4" i="2"/>
  <c r="N3" i="1" l="1"/>
  <c r="I2" i="2"/>
  <c r="F6" i="2" l="1"/>
  <c r="E16" i="2"/>
  <c r="E8" i="2"/>
  <c r="F16" i="2"/>
  <c r="F21" i="2"/>
  <c r="F13" i="2"/>
  <c r="F5" i="2"/>
  <c r="E17" i="2"/>
  <c r="E9" i="2"/>
  <c r="F18" i="2"/>
  <c r="F2" i="2"/>
  <c r="E14" i="2"/>
  <c r="E6" i="2"/>
  <c r="J6" i="2" s="1"/>
  <c r="F12" i="2"/>
  <c r="F19" i="2"/>
  <c r="F11" i="2"/>
  <c r="F3" i="2"/>
  <c r="E15" i="2"/>
  <c r="E7" i="2"/>
  <c r="F14" i="2"/>
  <c r="E20" i="2"/>
  <c r="E12" i="2"/>
  <c r="J12" i="2" s="1"/>
  <c r="E4" i="2"/>
  <c r="F8" i="2"/>
  <c r="F17" i="2"/>
  <c r="F9" i="2"/>
  <c r="E21" i="2"/>
  <c r="J21" i="2" s="1"/>
  <c r="E13" i="2"/>
  <c r="E5" i="2"/>
  <c r="F10" i="2"/>
  <c r="E18" i="2"/>
  <c r="J18" i="2" s="1"/>
  <c r="E10" i="2"/>
  <c r="F20" i="2"/>
  <c r="F4" i="2"/>
  <c r="F15" i="2"/>
  <c r="F7" i="2"/>
  <c r="E19" i="2"/>
  <c r="E11" i="2"/>
  <c r="E3" i="2"/>
  <c r="J3" i="2" s="1"/>
  <c r="E2" i="2"/>
  <c r="J2" i="2" l="1"/>
  <c r="J10" i="2"/>
  <c r="J13" i="2"/>
  <c r="J17" i="2"/>
  <c r="J19" i="2"/>
  <c r="J5" i="2"/>
  <c r="J4" i="2"/>
  <c r="J7" i="2"/>
  <c r="J8" i="2"/>
  <c r="J11" i="2"/>
  <c r="J15" i="2"/>
  <c r="J16" i="2"/>
  <c r="J14" i="2"/>
  <c r="J20" i="2"/>
  <c r="J9" i="2"/>
</calcChain>
</file>

<file path=xl/sharedStrings.xml><?xml version="1.0" encoding="utf-8"?>
<sst xmlns="http://schemas.openxmlformats.org/spreadsheetml/2006/main" count="330" uniqueCount="55">
  <si>
    <t>Trận</t>
  </si>
  <si>
    <t>Đội 1</t>
  </si>
  <si>
    <t>Nam/Nữ</t>
  </si>
  <si>
    <t>Giờ</t>
  </si>
  <si>
    <t>Bảng</t>
  </si>
  <si>
    <t>Đội</t>
  </si>
  <si>
    <t>Số trận đã đấu</t>
  </si>
  <si>
    <t>Số bàn thắng</t>
  </si>
  <si>
    <t>Số bàn thua</t>
  </si>
  <si>
    <t>Hiệu số</t>
  </si>
  <si>
    <t>A</t>
  </si>
  <si>
    <t>Nam</t>
  </si>
  <si>
    <t>Nữ</t>
  </si>
  <si>
    <t>Ngày</t>
  </si>
  <si>
    <t>Tháng</t>
  </si>
  <si>
    <t>C</t>
  </si>
  <si>
    <t>B</t>
  </si>
  <si>
    <t>D</t>
  </si>
  <si>
    <t>16h00-17h00</t>
  </si>
  <si>
    <t>Điểm số</t>
  </si>
  <si>
    <t>07h00-08h00</t>
  </si>
  <si>
    <t>08h10-09h10</t>
  </si>
  <si>
    <t>Tỉ Số</t>
  </si>
  <si>
    <t>Đội 2</t>
  </si>
  <si>
    <t>Đã đấu</t>
  </si>
  <si>
    <t>Đ Đội 1</t>
  </si>
  <si>
    <t>Đ Đội 2</t>
  </si>
  <si>
    <t>17h10-18h10</t>
  </si>
  <si>
    <t xml:space="preserve">Nam </t>
  </si>
  <si>
    <t xml:space="preserve">Nữ </t>
  </si>
  <si>
    <t>12A6</t>
  </si>
  <si>
    <t>12A1</t>
  </si>
  <si>
    <t>12A3</t>
  </si>
  <si>
    <t>12A2</t>
  </si>
  <si>
    <t>12A4</t>
  </si>
  <si>
    <t>12A5</t>
  </si>
  <si>
    <t>12A7</t>
  </si>
  <si>
    <t>12A10</t>
  </si>
  <si>
    <t>12A8</t>
  </si>
  <si>
    <t>12A9</t>
  </si>
  <si>
    <t>17h20-18h20</t>
  </si>
  <si>
    <t>LỊCH THI ĐẤU TG CUP 3 - KHỐI 12 KHÓA 19</t>
  </si>
  <si>
    <t>Số trận thắng</t>
  </si>
  <si>
    <t>Số trận hòa</t>
  </si>
  <si>
    <t>Đi tiếp</t>
  </si>
  <si>
    <t>Bán kết 1</t>
  </si>
  <si>
    <t>Bán kết 2</t>
  </si>
  <si>
    <t>Bán kết 3</t>
  </si>
  <si>
    <t>Bán kết 4</t>
  </si>
  <si>
    <t>15h00-16h00</t>
  </si>
  <si>
    <t>Penanti</t>
  </si>
  <si>
    <t>Tranh giải Nhất Nhì Nam</t>
  </si>
  <si>
    <t>Tranh giải Nhất Nhì Nữ</t>
  </si>
  <si>
    <t>Tranh giải Ba Tư Nam</t>
  </si>
  <si>
    <t>Tranh giải Ba Tư Nữ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</si>
</sst>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2" fillId="5" borderId="1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/>
    <xf numFmtId="0" fontId="6" fillId="0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"/>
  <sheetViews>
    <sheetView workbookViewId="0">
      <selection activeCell="A2" sqref="A2:J6"/>
    </sheetView>
  </sheetViews>
  <sheetFormatPr defaultRowHeight="18" customHeight="1" x14ac:dyDescent="0.25"/>
  <cols>
    <col min="1" max="1" width="5.7109375" style="3" customWidth="1"/>
    <col min="2" max="2" width="8" style="3" customWidth="1"/>
    <col min="3" max="3" width="6.85546875" style="3" customWidth="1"/>
    <col min="4" max="4" width="14.85546875" style="1" bestFit="1" customWidth="1"/>
    <col min="5" max="5" width="8.7109375" style="1" bestFit="1" customWidth="1"/>
    <col min="6" max="6" width="5.85546875" style="2" bestFit="1" customWidth="1"/>
    <col min="7" max="7" width="9.140625" style="1" customWidth="1"/>
    <col min="8" max="8" width="8" style="1" customWidth="1"/>
    <col min="9" max="9" width="6.5703125" style="3" customWidth="1"/>
    <col min="10" max="10" width="5.7109375" style="3" customWidth="1"/>
    <col min="11" max="11" width="9.140625" style="1" hidden="1" customWidth="1"/>
    <col min="12" max="14" width="6" style="1" hidden="1" customWidth="1"/>
    <col min="15" max="15" width="9.140625" style="1" customWidth="1"/>
    <col min="16" max="16384" width="9.140625" style="1"/>
  </cols>
  <sheetData>
    <row r="1" spans="1:15" ht="18" customHeight="1" x14ac:dyDescent="0.25">
      <c r="A1" s="24" t="s">
        <v>41</v>
      </c>
      <c r="B1" s="24"/>
      <c r="C1" s="24"/>
      <c r="D1" s="24"/>
      <c r="E1" s="24"/>
      <c r="F1" s="24"/>
      <c r="G1" s="24"/>
      <c r="H1" s="24"/>
      <c r="I1" s="24"/>
      <c r="J1" s="24"/>
    </row>
    <row r="2" spans="1:15" s="10" customFormat="1" ht="18" customHeight="1" x14ac:dyDescent="0.25">
      <c r="A2" s="9" t="s">
        <v>0</v>
      </c>
      <c r="B2" s="9" t="s">
        <v>13</v>
      </c>
      <c r="C2" s="9" t="s">
        <v>14</v>
      </c>
      <c r="D2" s="9" t="s">
        <v>3</v>
      </c>
      <c r="E2" s="9" t="s">
        <v>2</v>
      </c>
      <c r="F2" s="9" t="s">
        <v>4</v>
      </c>
      <c r="G2" s="9" t="s">
        <v>1</v>
      </c>
      <c r="H2" s="9" t="s">
        <v>23</v>
      </c>
      <c r="I2" s="23" t="s">
        <v>22</v>
      </c>
      <c r="J2" s="23"/>
      <c r="K2" s="10" t="s">
        <v>9</v>
      </c>
      <c r="L2" s="10" t="s">
        <v>24</v>
      </c>
      <c r="M2" s="10" t="s">
        <v>25</v>
      </c>
      <c r="N2" s="10" t="s">
        <v>26</v>
      </c>
    </row>
    <row r="3" spans="1:15" s="10" customFormat="1" ht="18" customHeight="1" x14ac:dyDescent="0.25">
      <c r="A3" s="13">
        <v>1</v>
      </c>
      <c r="B3" s="13">
        <v>8</v>
      </c>
      <c r="C3" s="14">
        <v>9</v>
      </c>
      <c r="D3" s="13" t="s">
        <v>20</v>
      </c>
      <c r="E3" s="13" t="s">
        <v>12</v>
      </c>
      <c r="F3" s="13" t="s">
        <v>15</v>
      </c>
      <c r="G3" s="13" t="s">
        <v>31</v>
      </c>
      <c r="H3" s="13" t="s">
        <v>32</v>
      </c>
      <c r="I3" s="13">
        <v>0</v>
      </c>
      <c r="J3" s="13">
        <v>1</v>
      </c>
      <c r="K3" s="10">
        <f t="shared" ref="K3:K34" si="0">I3-J3</f>
        <v>-1</v>
      </c>
      <c r="L3" s="10">
        <v>1</v>
      </c>
      <c r="M3" s="10">
        <f t="shared" ref="M3:M34" si="1">IF(AND(L3&gt;0,K3&gt;0),3,IF(AND(L3&gt;0,K3=0),1,0))</f>
        <v>0</v>
      </c>
      <c r="N3" s="10">
        <f t="shared" ref="N3:N34" si="2">IF(AND(L3&gt;0,M3=0),3,IF(AND(L3&gt;0,M3=1),1,0))</f>
        <v>3</v>
      </c>
    </row>
    <row r="4" spans="1:15" s="10" customFormat="1" ht="18" customHeight="1" x14ac:dyDescent="0.25">
      <c r="A4" s="13">
        <v>2</v>
      </c>
      <c r="B4" s="13">
        <v>8</v>
      </c>
      <c r="C4" s="14">
        <v>9</v>
      </c>
      <c r="D4" s="13" t="s">
        <v>21</v>
      </c>
      <c r="E4" s="13" t="s">
        <v>28</v>
      </c>
      <c r="F4" s="13" t="s">
        <v>10</v>
      </c>
      <c r="G4" s="13" t="s">
        <v>31</v>
      </c>
      <c r="H4" s="13" t="s">
        <v>32</v>
      </c>
      <c r="I4" s="13">
        <v>3</v>
      </c>
      <c r="J4" s="13">
        <v>5</v>
      </c>
      <c r="K4" s="10">
        <f t="shared" si="0"/>
        <v>-2</v>
      </c>
      <c r="L4" s="10">
        <v>1</v>
      </c>
      <c r="M4" s="10">
        <f t="shared" si="1"/>
        <v>0</v>
      </c>
      <c r="N4" s="10">
        <f t="shared" si="2"/>
        <v>3</v>
      </c>
    </row>
    <row r="5" spans="1:15" s="10" customFormat="1" ht="18" customHeight="1" x14ac:dyDescent="0.25">
      <c r="A5" s="13">
        <v>3</v>
      </c>
      <c r="B5" s="13">
        <v>8</v>
      </c>
      <c r="C5" s="14">
        <v>9</v>
      </c>
      <c r="D5" s="13" t="s">
        <v>18</v>
      </c>
      <c r="E5" s="13" t="s">
        <v>11</v>
      </c>
      <c r="F5" s="13" t="s">
        <v>16</v>
      </c>
      <c r="G5" s="13" t="s">
        <v>33</v>
      </c>
      <c r="H5" s="13" t="s">
        <v>34</v>
      </c>
      <c r="I5" s="13">
        <v>2</v>
      </c>
      <c r="J5" s="13">
        <v>3</v>
      </c>
      <c r="K5" s="10">
        <f t="shared" si="0"/>
        <v>-1</v>
      </c>
      <c r="L5" s="10">
        <v>1</v>
      </c>
      <c r="M5" s="10">
        <f t="shared" si="1"/>
        <v>0</v>
      </c>
      <c r="N5" s="10">
        <f t="shared" si="2"/>
        <v>3</v>
      </c>
    </row>
    <row r="6" spans="1:15" s="10" customFormat="1" ht="18" customHeight="1" x14ac:dyDescent="0.25">
      <c r="A6" s="13">
        <v>4</v>
      </c>
      <c r="B6" s="13">
        <v>8</v>
      </c>
      <c r="C6" s="14">
        <v>9</v>
      </c>
      <c r="D6" s="13" t="s">
        <v>27</v>
      </c>
      <c r="E6" s="13" t="s">
        <v>29</v>
      </c>
      <c r="F6" s="13" t="s">
        <v>17</v>
      </c>
      <c r="G6" s="13" t="s">
        <v>33</v>
      </c>
      <c r="H6" s="13" t="s">
        <v>34</v>
      </c>
      <c r="I6" s="13">
        <v>3</v>
      </c>
      <c r="J6" s="13">
        <v>1</v>
      </c>
      <c r="K6" s="10">
        <f t="shared" si="0"/>
        <v>2</v>
      </c>
      <c r="L6" s="10">
        <v>1</v>
      </c>
      <c r="M6" s="10">
        <f t="shared" si="1"/>
        <v>3</v>
      </c>
      <c r="N6" s="10">
        <f t="shared" si="2"/>
        <v>0</v>
      </c>
    </row>
    <row r="7" spans="1:15" s="10" customFormat="1" ht="18" customHeight="1" x14ac:dyDescent="0.25">
      <c r="A7" s="8">
        <v>5</v>
      </c>
      <c r="B7" s="8">
        <v>9</v>
      </c>
      <c r="C7" s="15">
        <v>9</v>
      </c>
      <c r="D7" s="8" t="s">
        <v>18</v>
      </c>
      <c r="E7" s="8" t="s">
        <v>11</v>
      </c>
      <c r="F7" s="8" t="s">
        <v>16</v>
      </c>
      <c r="G7" s="8" t="s">
        <v>35</v>
      </c>
      <c r="H7" s="8" t="s">
        <v>36</v>
      </c>
      <c r="I7" s="8">
        <v>0</v>
      </c>
      <c r="J7" s="8">
        <v>1</v>
      </c>
      <c r="K7" s="10">
        <f t="shared" si="0"/>
        <v>-1</v>
      </c>
      <c r="L7" s="10">
        <v>1</v>
      </c>
      <c r="M7" s="10">
        <f t="shared" si="1"/>
        <v>0</v>
      </c>
      <c r="N7" s="10">
        <f t="shared" si="2"/>
        <v>3</v>
      </c>
    </row>
    <row r="8" spans="1:15" s="10" customFormat="1" ht="18" customHeight="1" x14ac:dyDescent="0.25">
      <c r="A8" s="8">
        <v>6</v>
      </c>
      <c r="B8" s="8">
        <v>9</v>
      </c>
      <c r="C8" s="15">
        <v>9</v>
      </c>
      <c r="D8" s="8" t="s">
        <v>27</v>
      </c>
      <c r="E8" s="8" t="s">
        <v>12</v>
      </c>
      <c r="F8" s="8" t="s">
        <v>17</v>
      </c>
      <c r="G8" s="8" t="s">
        <v>35</v>
      </c>
      <c r="H8" s="8" t="s">
        <v>36</v>
      </c>
      <c r="I8" s="8">
        <v>3</v>
      </c>
      <c r="J8" s="8">
        <v>0</v>
      </c>
      <c r="K8" s="10">
        <f t="shared" si="0"/>
        <v>3</v>
      </c>
      <c r="L8" s="10">
        <v>1</v>
      </c>
      <c r="M8" s="10">
        <f t="shared" si="1"/>
        <v>3</v>
      </c>
      <c r="N8" s="10">
        <f t="shared" si="2"/>
        <v>0</v>
      </c>
    </row>
    <row r="9" spans="1:15" s="10" customFormat="1" ht="18" customHeight="1" x14ac:dyDescent="0.25">
      <c r="A9" s="8">
        <v>7</v>
      </c>
      <c r="B9" s="8">
        <v>10</v>
      </c>
      <c r="C9" s="15">
        <v>9</v>
      </c>
      <c r="D9" s="8" t="s">
        <v>18</v>
      </c>
      <c r="E9" s="8" t="s">
        <v>11</v>
      </c>
      <c r="F9" s="8" t="s">
        <v>10</v>
      </c>
      <c r="G9" s="8" t="s">
        <v>30</v>
      </c>
      <c r="H9" s="8" t="s">
        <v>37</v>
      </c>
      <c r="I9" s="8">
        <v>4</v>
      </c>
      <c r="J9" s="8">
        <v>1</v>
      </c>
      <c r="K9" s="10">
        <f t="shared" si="0"/>
        <v>3</v>
      </c>
      <c r="L9" s="10">
        <v>1</v>
      </c>
      <c r="M9" s="10">
        <f t="shared" si="1"/>
        <v>3</v>
      </c>
      <c r="N9" s="10">
        <f t="shared" si="2"/>
        <v>0</v>
      </c>
    </row>
    <row r="10" spans="1:15" s="11" customFormat="1" ht="18" customHeight="1" x14ac:dyDescent="0.3">
      <c r="A10" s="8">
        <v>8</v>
      </c>
      <c r="B10" s="8">
        <v>10</v>
      </c>
      <c r="C10" s="15">
        <v>9</v>
      </c>
      <c r="D10" s="8" t="s">
        <v>27</v>
      </c>
      <c r="E10" s="8" t="s">
        <v>12</v>
      </c>
      <c r="F10" s="8" t="s">
        <v>15</v>
      </c>
      <c r="G10" s="8" t="s">
        <v>30</v>
      </c>
      <c r="H10" s="8" t="s">
        <v>37</v>
      </c>
      <c r="I10" s="8">
        <v>4</v>
      </c>
      <c r="J10" s="8">
        <v>2</v>
      </c>
      <c r="K10" s="10">
        <f t="shared" si="0"/>
        <v>2</v>
      </c>
      <c r="L10" s="10">
        <v>1</v>
      </c>
      <c r="M10" s="10">
        <f t="shared" si="1"/>
        <v>3</v>
      </c>
      <c r="N10" s="10">
        <f t="shared" si="2"/>
        <v>0</v>
      </c>
    </row>
    <row r="11" spans="1:15" s="21" customFormat="1" ht="18" customHeight="1" x14ac:dyDescent="0.25">
      <c r="A11" s="13">
        <v>9</v>
      </c>
      <c r="B11" s="19">
        <v>11</v>
      </c>
      <c r="C11" s="20">
        <v>9</v>
      </c>
      <c r="D11" s="19" t="s">
        <v>18</v>
      </c>
      <c r="E11" s="19" t="s">
        <v>11</v>
      </c>
      <c r="F11" s="19" t="s">
        <v>16</v>
      </c>
      <c r="G11" s="19" t="s">
        <v>35</v>
      </c>
      <c r="H11" s="19" t="s">
        <v>38</v>
      </c>
      <c r="I11" s="19">
        <v>2</v>
      </c>
      <c r="J11" s="19">
        <v>2</v>
      </c>
      <c r="K11" s="21">
        <f t="shared" si="0"/>
        <v>0</v>
      </c>
      <c r="L11" s="10">
        <v>1</v>
      </c>
      <c r="M11" s="21">
        <f t="shared" si="1"/>
        <v>1</v>
      </c>
      <c r="N11" s="21">
        <f t="shared" si="2"/>
        <v>1</v>
      </c>
    </row>
    <row r="12" spans="1:15" s="22" customFormat="1" ht="18" customHeight="1" x14ac:dyDescent="0.3">
      <c r="A12" s="13">
        <v>10</v>
      </c>
      <c r="B12" s="19">
        <v>11</v>
      </c>
      <c r="C12" s="20">
        <v>9</v>
      </c>
      <c r="D12" s="19" t="s">
        <v>27</v>
      </c>
      <c r="E12" s="19" t="s">
        <v>12</v>
      </c>
      <c r="F12" s="19" t="s">
        <v>17</v>
      </c>
      <c r="G12" s="19" t="s">
        <v>35</v>
      </c>
      <c r="H12" s="19" t="s">
        <v>38</v>
      </c>
      <c r="I12" s="19">
        <v>1</v>
      </c>
      <c r="J12" s="19">
        <v>1</v>
      </c>
      <c r="K12" s="21">
        <f t="shared" si="0"/>
        <v>0</v>
      </c>
      <c r="L12" s="10">
        <v>1</v>
      </c>
      <c r="M12" s="21">
        <f t="shared" si="1"/>
        <v>1</v>
      </c>
      <c r="N12" s="21">
        <f t="shared" si="2"/>
        <v>1</v>
      </c>
    </row>
    <row r="13" spans="1:15" s="21" customFormat="1" ht="18" customHeight="1" x14ac:dyDescent="0.3">
      <c r="A13" s="13">
        <v>11</v>
      </c>
      <c r="B13" s="19">
        <v>12</v>
      </c>
      <c r="C13" s="19">
        <v>9</v>
      </c>
      <c r="D13" s="19" t="s">
        <v>18</v>
      </c>
      <c r="E13" s="19" t="s">
        <v>11</v>
      </c>
      <c r="F13" s="19" t="s">
        <v>10</v>
      </c>
      <c r="G13" s="19" t="s">
        <v>39</v>
      </c>
      <c r="H13" s="19" t="s">
        <v>37</v>
      </c>
      <c r="I13" s="19">
        <v>9</v>
      </c>
      <c r="J13" s="19">
        <v>3</v>
      </c>
      <c r="K13" s="21">
        <f t="shared" si="0"/>
        <v>6</v>
      </c>
      <c r="L13" s="10">
        <v>1</v>
      </c>
      <c r="M13" s="21">
        <f t="shared" si="1"/>
        <v>3</v>
      </c>
      <c r="N13" s="21">
        <f t="shared" si="2"/>
        <v>0</v>
      </c>
      <c r="O13" s="22"/>
    </row>
    <row r="14" spans="1:15" s="21" customFormat="1" ht="18" customHeight="1" x14ac:dyDescent="0.3">
      <c r="A14" s="13">
        <v>12</v>
      </c>
      <c r="B14" s="19">
        <v>12</v>
      </c>
      <c r="C14" s="19">
        <v>9</v>
      </c>
      <c r="D14" s="19" t="s">
        <v>27</v>
      </c>
      <c r="E14" s="19" t="s">
        <v>12</v>
      </c>
      <c r="F14" s="19" t="s">
        <v>15</v>
      </c>
      <c r="G14" s="19" t="s">
        <v>39</v>
      </c>
      <c r="H14" s="19" t="s">
        <v>37</v>
      </c>
      <c r="I14" s="19">
        <v>1</v>
      </c>
      <c r="J14" s="19">
        <v>0</v>
      </c>
      <c r="K14" s="21">
        <f t="shared" si="0"/>
        <v>1</v>
      </c>
      <c r="L14" s="10">
        <v>1</v>
      </c>
      <c r="M14" s="21">
        <f t="shared" si="1"/>
        <v>3</v>
      </c>
      <c r="N14" s="21">
        <f t="shared" si="2"/>
        <v>0</v>
      </c>
      <c r="O14" s="22"/>
    </row>
    <row r="15" spans="1:15" s="11" customFormat="1" ht="18" customHeight="1" x14ac:dyDescent="0.3">
      <c r="A15" s="8">
        <v>13</v>
      </c>
      <c r="B15" s="8">
        <v>13</v>
      </c>
      <c r="C15" s="8">
        <v>9</v>
      </c>
      <c r="D15" s="8" t="s">
        <v>18</v>
      </c>
      <c r="E15" s="8" t="s">
        <v>11</v>
      </c>
      <c r="F15" s="8" t="s">
        <v>10</v>
      </c>
      <c r="G15" s="8" t="s">
        <v>31</v>
      </c>
      <c r="H15" s="8" t="s">
        <v>30</v>
      </c>
      <c r="I15" s="8">
        <v>2</v>
      </c>
      <c r="J15" s="8">
        <v>2</v>
      </c>
      <c r="K15" s="10">
        <f t="shared" si="0"/>
        <v>0</v>
      </c>
      <c r="L15" s="10">
        <v>1</v>
      </c>
      <c r="M15" s="10">
        <f t="shared" si="1"/>
        <v>1</v>
      </c>
      <c r="N15" s="10">
        <f t="shared" si="2"/>
        <v>1</v>
      </c>
      <c r="O15" s="12"/>
    </row>
    <row r="16" spans="1:15" s="11" customFormat="1" ht="18" customHeight="1" x14ac:dyDescent="0.3">
      <c r="A16" s="8">
        <v>14</v>
      </c>
      <c r="B16" s="8">
        <v>13</v>
      </c>
      <c r="C16" s="8">
        <v>9</v>
      </c>
      <c r="D16" s="8" t="s">
        <v>27</v>
      </c>
      <c r="E16" s="8" t="s">
        <v>12</v>
      </c>
      <c r="F16" s="8" t="s">
        <v>15</v>
      </c>
      <c r="G16" s="8" t="s">
        <v>31</v>
      </c>
      <c r="H16" s="8" t="s">
        <v>30</v>
      </c>
      <c r="I16" s="8">
        <v>0</v>
      </c>
      <c r="J16" s="8">
        <v>2</v>
      </c>
      <c r="K16" s="10">
        <f t="shared" si="0"/>
        <v>-2</v>
      </c>
      <c r="L16" s="10">
        <v>1</v>
      </c>
      <c r="M16" s="10">
        <f t="shared" si="1"/>
        <v>0</v>
      </c>
      <c r="N16" s="10">
        <f t="shared" si="2"/>
        <v>3</v>
      </c>
      <c r="O16" s="12"/>
    </row>
    <row r="17" spans="1:15" s="10" customFormat="1" ht="18" customHeight="1" x14ac:dyDescent="0.3">
      <c r="A17" s="8">
        <v>15</v>
      </c>
      <c r="B17" s="8">
        <v>14</v>
      </c>
      <c r="C17" s="8">
        <v>9</v>
      </c>
      <c r="D17" s="8" t="s">
        <v>18</v>
      </c>
      <c r="E17" s="8" t="s">
        <v>11</v>
      </c>
      <c r="F17" s="8" t="s">
        <v>16</v>
      </c>
      <c r="G17" s="8" t="s">
        <v>33</v>
      </c>
      <c r="H17" s="8" t="s">
        <v>35</v>
      </c>
      <c r="I17" s="8">
        <v>0</v>
      </c>
      <c r="J17" s="8">
        <v>2</v>
      </c>
      <c r="K17" s="10">
        <f t="shared" si="0"/>
        <v>-2</v>
      </c>
      <c r="L17" s="10">
        <v>1</v>
      </c>
      <c r="M17" s="10">
        <f t="shared" si="1"/>
        <v>0</v>
      </c>
      <c r="N17" s="10">
        <f t="shared" si="2"/>
        <v>3</v>
      </c>
      <c r="O17" s="11"/>
    </row>
    <row r="18" spans="1:15" s="10" customFormat="1" ht="18" customHeight="1" x14ac:dyDescent="0.3">
      <c r="A18" s="8">
        <v>16</v>
      </c>
      <c r="B18" s="8">
        <v>14</v>
      </c>
      <c r="C18" s="8">
        <v>9</v>
      </c>
      <c r="D18" s="8" t="s">
        <v>27</v>
      </c>
      <c r="E18" s="8" t="s">
        <v>12</v>
      </c>
      <c r="F18" s="8" t="s">
        <v>17</v>
      </c>
      <c r="G18" s="8" t="s">
        <v>33</v>
      </c>
      <c r="H18" s="8" t="s">
        <v>35</v>
      </c>
      <c r="I18" s="8">
        <v>1</v>
      </c>
      <c r="J18" s="8">
        <v>4</v>
      </c>
      <c r="K18" s="10">
        <f t="shared" si="0"/>
        <v>-3</v>
      </c>
      <c r="L18" s="10">
        <v>1</v>
      </c>
      <c r="M18" s="10">
        <f t="shared" si="1"/>
        <v>0</v>
      </c>
      <c r="N18" s="10">
        <f t="shared" si="2"/>
        <v>3</v>
      </c>
      <c r="O18" s="11"/>
    </row>
    <row r="19" spans="1:15" s="21" customFormat="1" ht="18" customHeight="1" x14ac:dyDescent="0.3">
      <c r="A19" s="13">
        <v>17</v>
      </c>
      <c r="B19" s="19">
        <v>15</v>
      </c>
      <c r="C19" s="19">
        <v>9</v>
      </c>
      <c r="D19" s="19" t="s">
        <v>20</v>
      </c>
      <c r="E19" s="19" t="s">
        <v>12</v>
      </c>
      <c r="F19" s="19" t="s">
        <v>17</v>
      </c>
      <c r="G19" s="19" t="s">
        <v>36</v>
      </c>
      <c r="H19" s="19" t="s">
        <v>38</v>
      </c>
      <c r="I19" s="19">
        <v>2</v>
      </c>
      <c r="J19" s="19">
        <v>2</v>
      </c>
      <c r="K19" s="21">
        <f t="shared" si="0"/>
        <v>0</v>
      </c>
      <c r="L19" s="10">
        <v>1</v>
      </c>
      <c r="M19" s="21">
        <f t="shared" si="1"/>
        <v>1</v>
      </c>
      <c r="N19" s="21">
        <f t="shared" si="2"/>
        <v>1</v>
      </c>
      <c r="O19" s="22"/>
    </row>
    <row r="20" spans="1:15" s="21" customFormat="1" ht="18" customHeight="1" x14ac:dyDescent="0.3">
      <c r="A20" s="13">
        <v>18</v>
      </c>
      <c r="B20" s="19">
        <v>15</v>
      </c>
      <c r="C20" s="19">
        <v>9</v>
      </c>
      <c r="D20" s="19" t="s">
        <v>21</v>
      </c>
      <c r="E20" s="19" t="s">
        <v>11</v>
      </c>
      <c r="F20" s="19" t="s">
        <v>16</v>
      </c>
      <c r="G20" s="19" t="s">
        <v>36</v>
      </c>
      <c r="H20" s="19" t="s">
        <v>38</v>
      </c>
      <c r="I20" s="19">
        <v>3</v>
      </c>
      <c r="J20" s="19">
        <v>3</v>
      </c>
      <c r="K20" s="21">
        <f t="shared" si="0"/>
        <v>0</v>
      </c>
      <c r="L20" s="10">
        <v>1</v>
      </c>
      <c r="M20" s="21">
        <f t="shared" si="1"/>
        <v>1</v>
      </c>
      <c r="N20" s="21">
        <f t="shared" si="2"/>
        <v>1</v>
      </c>
      <c r="O20" s="22"/>
    </row>
    <row r="21" spans="1:15" s="21" customFormat="1" ht="18" customHeight="1" x14ac:dyDescent="0.25">
      <c r="A21" s="13">
        <v>19</v>
      </c>
      <c r="B21" s="19">
        <v>15</v>
      </c>
      <c r="C21" s="19">
        <v>9</v>
      </c>
      <c r="D21" s="19" t="s">
        <v>18</v>
      </c>
      <c r="E21" s="19" t="s">
        <v>11</v>
      </c>
      <c r="F21" s="19" t="s">
        <v>10</v>
      </c>
      <c r="G21" s="19" t="s">
        <v>31</v>
      </c>
      <c r="H21" s="19" t="s">
        <v>37</v>
      </c>
      <c r="I21" s="19">
        <v>7</v>
      </c>
      <c r="J21" s="19">
        <v>1</v>
      </c>
      <c r="K21" s="21">
        <f t="shared" si="0"/>
        <v>6</v>
      </c>
      <c r="L21" s="10">
        <v>1</v>
      </c>
      <c r="M21" s="21">
        <f t="shared" si="1"/>
        <v>3</v>
      </c>
      <c r="N21" s="21">
        <f t="shared" si="2"/>
        <v>0</v>
      </c>
    </row>
    <row r="22" spans="1:15" s="22" customFormat="1" ht="18" customHeight="1" x14ac:dyDescent="0.3">
      <c r="A22" s="13">
        <v>20</v>
      </c>
      <c r="B22" s="19">
        <v>15</v>
      </c>
      <c r="C22" s="19">
        <v>9</v>
      </c>
      <c r="D22" s="19" t="s">
        <v>27</v>
      </c>
      <c r="E22" s="19" t="s">
        <v>12</v>
      </c>
      <c r="F22" s="19" t="s">
        <v>15</v>
      </c>
      <c r="G22" s="19" t="s">
        <v>31</v>
      </c>
      <c r="H22" s="19" t="s">
        <v>37</v>
      </c>
      <c r="I22" s="19">
        <v>0</v>
      </c>
      <c r="J22" s="19">
        <v>0</v>
      </c>
      <c r="K22" s="21">
        <f t="shared" si="0"/>
        <v>0</v>
      </c>
      <c r="L22" s="10">
        <v>1</v>
      </c>
      <c r="M22" s="21">
        <f t="shared" si="1"/>
        <v>1</v>
      </c>
      <c r="N22" s="21">
        <f t="shared" si="2"/>
        <v>1</v>
      </c>
      <c r="O22" s="21"/>
    </row>
    <row r="23" spans="1:15" s="12" customFormat="1" ht="18" customHeight="1" x14ac:dyDescent="0.25">
      <c r="A23" s="8">
        <v>21</v>
      </c>
      <c r="B23" s="8">
        <v>16</v>
      </c>
      <c r="C23" s="8">
        <v>9</v>
      </c>
      <c r="D23" s="8" t="s">
        <v>40</v>
      </c>
      <c r="E23" s="8" t="s">
        <v>11</v>
      </c>
      <c r="F23" s="8" t="s">
        <v>16</v>
      </c>
      <c r="G23" s="8" t="s">
        <v>34</v>
      </c>
      <c r="H23" s="8" t="s">
        <v>38</v>
      </c>
      <c r="I23" s="8">
        <v>0</v>
      </c>
      <c r="J23" s="8">
        <v>4</v>
      </c>
      <c r="K23" s="10">
        <f t="shared" si="0"/>
        <v>-4</v>
      </c>
      <c r="L23" s="10">
        <v>1</v>
      </c>
      <c r="M23" s="10">
        <f t="shared" si="1"/>
        <v>0</v>
      </c>
      <c r="N23" s="10">
        <f t="shared" si="2"/>
        <v>3</v>
      </c>
      <c r="O23" s="10"/>
    </row>
    <row r="24" spans="1:15" s="11" customFormat="1" ht="18" customHeight="1" x14ac:dyDescent="0.3">
      <c r="A24" s="8">
        <v>22</v>
      </c>
      <c r="B24" s="8">
        <v>17</v>
      </c>
      <c r="C24" s="8">
        <v>9</v>
      </c>
      <c r="D24" s="8" t="s">
        <v>40</v>
      </c>
      <c r="E24" s="8" t="s">
        <v>12</v>
      </c>
      <c r="F24" s="8" t="s">
        <v>17</v>
      </c>
      <c r="G24" s="8" t="s">
        <v>34</v>
      </c>
      <c r="H24" s="8" t="s">
        <v>38</v>
      </c>
      <c r="I24" s="8">
        <v>1</v>
      </c>
      <c r="J24" s="8">
        <v>3</v>
      </c>
      <c r="K24" s="10">
        <f t="shared" si="0"/>
        <v>-2</v>
      </c>
      <c r="L24" s="10">
        <v>1</v>
      </c>
      <c r="M24" s="10">
        <f t="shared" si="1"/>
        <v>0</v>
      </c>
      <c r="N24" s="10">
        <f t="shared" si="2"/>
        <v>3</v>
      </c>
    </row>
    <row r="25" spans="1:15" s="11" customFormat="1" ht="18" customHeight="1" x14ac:dyDescent="0.3">
      <c r="A25" s="8">
        <v>23</v>
      </c>
      <c r="B25" s="8">
        <v>18</v>
      </c>
      <c r="C25" s="8">
        <v>9</v>
      </c>
      <c r="D25" s="8" t="s">
        <v>40</v>
      </c>
      <c r="E25" s="8" t="s">
        <v>11</v>
      </c>
      <c r="F25" s="8" t="s">
        <v>10</v>
      </c>
      <c r="G25" s="8" t="s">
        <v>31</v>
      </c>
      <c r="H25" s="8" t="s">
        <v>39</v>
      </c>
      <c r="I25" s="8">
        <v>3</v>
      </c>
      <c r="J25" s="8">
        <v>2</v>
      </c>
      <c r="K25" s="10">
        <f t="shared" si="0"/>
        <v>1</v>
      </c>
      <c r="L25" s="10">
        <v>1</v>
      </c>
      <c r="M25" s="10">
        <f t="shared" si="1"/>
        <v>3</v>
      </c>
      <c r="N25" s="10">
        <f t="shared" si="2"/>
        <v>0</v>
      </c>
      <c r="O25" s="10"/>
    </row>
    <row r="26" spans="1:15" s="10" customFormat="1" ht="18" customHeight="1" x14ac:dyDescent="0.25">
      <c r="A26" s="8">
        <v>24</v>
      </c>
      <c r="B26" s="8">
        <v>19</v>
      </c>
      <c r="C26" s="8">
        <v>9</v>
      </c>
      <c r="D26" s="8" t="s">
        <v>40</v>
      </c>
      <c r="E26" s="8" t="s">
        <v>12</v>
      </c>
      <c r="F26" s="8" t="s">
        <v>15</v>
      </c>
      <c r="G26" s="8" t="s">
        <v>31</v>
      </c>
      <c r="H26" s="8" t="s">
        <v>39</v>
      </c>
      <c r="I26" s="8">
        <v>1</v>
      </c>
      <c r="J26" s="8">
        <v>2</v>
      </c>
      <c r="K26" s="10">
        <f t="shared" si="0"/>
        <v>-1</v>
      </c>
      <c r="L26" s="10">
        <v>1</v>
      </c>
      <c r="M26" s="10">
        <f t="shared" si="1"/>
        <v>0</v>
      </c>
      <c r="N26" s="10">
        <f t="shared" si="2"/>
        <v>3</v>
      </c>
    </row>
    <row r="27" spans="1:15" s="12" customFormat="1" ht="18" customHeight="1" x14ac:dyDescent="0.25">
      <c r="A27" s="13">
        <v>25</v>
      </c>
      <c r="B27" s="19">
        <v>20</v>
      </c>
      <c r="C27" s="19">
        <v>9</v>
      </c>
      <c r="D27" s="19" t="s">
        <v>18</v>
      </c>
      <c r="E27" s="19" t="s">
        <v>11</v>
      </c>
      <c r="F27" s="19" t="s">
        <v>16</v>
      </c>
      <c r="G27" s="19" t="s">
        <v>34</v>
      </c>
      <c r="H27" s="19" t="s">
        <v>36</v>
      </c>
      <c r="I27" s="19">
        <v>1</v>
      </c>
      <c r="J27" s="19">
        <v>7</v>
      </c>
      <c r="K27" s="10">
        <f t="shared" si="0"/>
        <v>-6</v>
      </c>
      <c r="L27" s="10">
        <v>1</v>
      </c>
      <c r="M27" s="10">
        <f t="shared" si="1"/>
        <v>0</v>
      </c>
      <c r="N27" s="10">
        <f t="shared" si="2"/>
        <v>3</v>
      </c>
      <c r="O27" s="10"/>
    </row>
    <row r="28" spans="1:15" s="12" customFormat="1" ht="18" customHeight="1" x14ac:dyDescent="0.3">
      <c r="A28" s="13">
        <v>26</v>
      </c>
      <c r="B28" s="19">
        <v>20</v>
      </c>
      <c r="C28" s="19">
        <v>9</v>
      </c>
      <c r="D28" s="19" t="s">
        <v>27</v>
      </c>
      <c r="E28" s="19" t="s">
        <v>12</v>
      </c>
      <c r="F28" s="19" t="s">
        <v>17</v>
      </c>
      <c r="G28" s="19" t="s">
        <v>34</v>
      </c>
      <c r="H28" s="19" t="s">
        <v>36</v>
      </c>
      <c r="I28" s="19">
        <v>2</v>
      </c>
      <c r="J28" s="19">
        <v>1</v>
      </c>
      <c r="K28" s="10">
        <f t="shared" si="0"/>
        <v>1</v>
      </c>
      <c r="L28" s="10">
        <v>1</v>
      </c>
      <c r="M28" s="10">
        <f t="shared" si="1"/>
        <v>3</v>
      </c>
      <c r="N28" s="10">
        <f t="shared" si="2"/>
        <v>0</v>
      </c>
      <c r="O28" s="11"/>
    </row>
    <row r="29" spans="1:15" s="11" customFormat="1" ht="18" customHeight="1" x14ac:dyDescent="0.3">
      <c r="A29" s="13">
        <v>27</v>
      </c>
      <c r="B29" s="19">
        <v>21</v>
      </c>
      <c r="C29" s="20">
        <v>9</v>
      </c>
      <c r="D29" s="19" t="s">
        <v>40</v>
      </c>
      <c r="E29" s="19" t="s">
        <v>11</v>
      </c>
      <c r="F29" s="19" t="s">
        <v>16</v>
      </c>
      <c r="G29" s="19" t="s">
        <v>33</v>
      </c>
      <c r="H29" s="19" t="s">
        <v>38</v>
      </c>
      <c r="I29" s="19">
        <v>1</v>
      </c>
      <c r="J29" s="19">
        <v>7</v>
      </c>
      <c r="K29" s="10">
        <f t="shared" si="0"/>
        <v>-6</v>
      </c>
      <c r="L29" s="10">
        <v>1</v>
      </c>
      <c r="M29" s="10">
        <f t="shared" si="1"/>
        <v>0</v>
      </c>
      <c r="N29" s="10">
        <f t="shared" si="2"/>
        <v>3</v>
      </c>
    </row>
    <row r="30" spans="1:15" s="11" customFormat="1" ht="18" customHeight="1" x14ac:dyDescent="0.3">
      <c r="A30" s="13">
        <v>28</v>
      </c>
      <c r="B30" s="19">
        <v>22</v>
      </c>
      <c r="C30" s="20">
        <v>9</v>
      </c>
      <c r="D30" s="19" t="s">
        <v>20</v>
      </c>
      <c r="E30" s="19" t="s">
        <v>12</v>
      </c>
      <c r="F30" s="19" t="s">
        <v>15</v>
      </c>
      <c r="G30" s="19" t="s">
        <v>32</v>
      </c>
      <c r="H30" s="19" t="s">
        <v>37</v>
      </c>
      <c r="I30" s="19">
        <v>4</v>
      </c>
      <c r="J30" s="19">
        <v>1</v>
      </c>
      <c r="K30" s="10">
        <f t="shared" si="0"/>
        <v>3</v>
      </c>
      <c r="L30" s="10">
        <v>1</v>
      </c>
      <c r="M30" s="10">
        <f t="shared" si="1"/>
        <v>3</v>
      </c>
      <c r="N30" s="10">
        <f t="shared" si="2"/>
        <v>0</v>
      </c>
      <c r="O30" s="10"/>
    </row>
    <row r="31" spans="1:15" s="11" customFormat="1" ht="18" customHeight="1" x14ac:dyDescent="0.3">
      <c r="A31" s="8">
        <v>29</v>
      </c>
      <c r="B31" s="8">
        <v>22</v>
      </c>
      <c r="C31" s="15">
        <v>9</v>
      </c>
      <c r="D31" s="8" t="s">
        <v>21</v>
      </c>
      <c r="E31" s="8" t="s">
        <v>11</v>
      </c>
      <c r="F31" s="8" t="s">
        <v>10</v>
      </c>
      <c r="G31" s="8" t="s">
        <v>32</v>
      </c>
      <c r="H31" s="8" t="s">
        <v>37</v>
      </c>
      <c r="I31" s="8">
        <v>11</v>
      </c>
      <c r="J31" s="8">
        <v>1</v>
      </c>
      <c r="K31" s="10">
        <f t="shared" si="0"/>
        <v>10</v>
      </c>
      <c r="L31" s="10">
        <v>1</v>
      </c>
      <c r="M31" s="10">
        <f t="shared" si="1"/>
        <v>3</v>
      </c>
      <c r="N31" s="10">
        <f t="shared" si="2"/>
        <v>0</v>
      </c>
      <c r="O31" s="10"/>
    </row>
    <row r="32" spans="1:15" s="11" customFormat="1" ht="18" customHeight="1" x14ac:dyDescent="0.3">
      <c r="A32" s="8">
        <v>30</v>
      </c>
      <c r="B32" s="8">
        <v>22</v>
      </c>
      <c r="C32" s="15">
        <v>9</v>
      </c>
      <c r="D32" s="8" t="s">
        <v>18</v>
      </c>
      <c r="E32" s="8" t="s">
        <v>11</v>
      </c>
      <c r="F32" s="8" t="s">
        <v>16</v>
      </c>
      <c r="G32" s="8" t="s">
        <v>34</v>
      </c>
      <c r="H32" s="8" t="s">
        <v>35</v>
      </c>
      <c r="I32" s="8">
        <v>2</v>
      </c>
      <c r="J32" s="8">
        <v>5</v>
      </c>
      <c r="K32" s="10">
        <f t="shared" si="0"/>
        <v>-3</v>
      </c>
      <c r="L32" s="10">
        <v>1</v>
      </c>
      <c r="M32" s="10">
        <f t="shared" si="1"/>
        <v>0</v>
      </c>
      <c r="N32" s="10">
        <f t="shared" si="2"/>
        <v>3</v>
      </c>
    </row>
    <row r="33" spans="1:15" s="10" customFormat="1" ht="18" customHeight="1" x14ac:dyDescent="0.25">
      <c r="A33" s="8">
        <v>31</v>
      </c>
      <c r="B33" s="8">
        <v>22</v>
      </c>
      <c r="C33" s="8">
        <v>9</v>
      </c>
      <c r="D33" s="8" t="s">
        <v>27</v>
      </c>
      <c r="E33" s="8" t="s">
        <v>12</v>
      </c>
      <c r="F33" s="8" t="s">
        <v>17</v>
      </c>
      <c r="G33" s="8" t="s">
        <v>34</v>
      </c>
      <c r="H33" s="8" t="s">
        <v>35</v>
      </c>
      <c r="I33" s="8">
        <v>1</v>
      </c>
      <c r="J33" s="8">
        <v>0</v>
      </c>
      <c r="K33" s="10">
        <f t="shared" si="0"/>
        <v>1</v>
      </c>
      <c r="L33" s="10">
        <v>1</v>
      </c>
      <c r="M33" s="10">
        <f t="shared" si="1"/>
        <v>3</v>
      </c>
      <c r="N33" s="10">
        <f t="shared" si="2"/>
        <v>0</v>
      </c>
    </row>
    <row r="34" spans="1:15" s="10" customFormat="1" ht="18" customHeight="1" x14ac:dyDescent="0.3">
      <c r="A34" s="8">
        <v>32</v>
      </c>
      <c r="B34" s="8">
        <v>23</v>
      </c>
      <c r="C34" s="8">
        <v>9</v>
      </c>
      <c r="D34" s="8" t="s">
        <v>40</v>
      </c>
      <c r="E34" s="8" t="s">
        <v>12</v>
      </c>
      <c r="F34" s="8" t="s">
        <v>17</v>
      </c>
      <c r="G34" s="8" t="s">
        <v>33</v>
      </c>
      <c r="H34" s="8" t="s">
        <v>38</v>
      </c>
      <c r="I34" s="8">
        <v>0</v>
      </c>
      <c r="J34" s="8">
        <v>4</v>
      </c>
      <c r="K34" s="10">
        <f t="shared" si="0"/>
        <v>-4</v>
      </c>
      <c r="L34" s="10">
        <v>1</v>
      </c>
      <c r="M34" s="10">
        <f t="shared" si="1"/>
        <v>0</v>
      </c>
      <c r="N34" s="10">
        <f t="shared" si="2"/>
        <v>3</v>
      </c>
      <c r="O34" s="11"/>
    </row>
    <row r="35" spans="1:15" s="10" customFormat="1" ht="18" customHeight="1" x14ac:dyDescent="0.25">
      <c r="A35" s="13">
        <v>33</v>
      </c>
      <c r="B35" s="19">
        <v>24</v>
      </c>
      <c r="C35" s="19">
        <v>9</v>
      </c>
      <c r="D35" s="19" t="s">
        <v>40</v>
      </c>
      <c r="E35" s="19" t="s">
        <v>11</v>
      </c>
      <c r="F35" s="19" t="s">
        <v>10</v>
      </c>
      <c r="G35" s="19" t="s">
        <v>30</v>
      </c>
      <c r="H35" s="19" t="s">
        <v>39</v>
      </c>
      <c r="I35" s="19">
        <v>2</v>
      </c>
      <c r="J35" s="19">
        <v>4</v>
      </c>
      <c r="K35" s="10">
        <f t="shared" ref="K35:K42" si="3">I35-J35</f>
        <v>-2</v>
      </c>
      <c r="L35" s="10">
        <v>1</v>
      </c>
      <c r="M35" s="10">
        <f t="shared" ref="M35:M42" si="4">IF(AND(L35&gt;0,K35&gt;0),3,IF(AND(L35&gt;0,K35=0),1,0))</f>
        <v>0</v>
      </c>
      <c r="N35" s="10">
        <f t="shared" ref="N35:N42" si="5">IF(AND(L35&gt;0,M35=0),3,IF(AND(L35&gt;0,M35=1),1,0))</f>
        <v>3</v>
      </c>
    </row>
    <row r="36" spans="1:15" s="11" customFormat="1" ht="18" customHeight="1" x14ac:dyDescent="0.3">
      <c r="A36" s="13">
        <v>34</v>
      </c>
      <c r="B36" s="19">
        <v>25</v>
      </c>
      <c r="C36" s="19">
        <v>9</v>
      </c>
      <c r="D36" s="19" t="s">
        <v>40</v>
      </c>
      <c r="E36" s="19" t="s">
        <v>12</v>
      </c>
      <c r="F36" s="19" t="s">
        <v>15</v>
      </c>
      <c r="G36" s="19" t="s">
        <v>30</v>
      </c>
      <c r="H36" s="19" t="s">
        <v>39</v>
      </c>
      <c r="I36" s="19">
        <v>2</v>
      </c>
      <c r="J36" s="19">
        <v>0</v>
      </c>
      <c r="K36" s="10">
        <f t="shared" si="3"/>
        <v>2</v>
      </c>
      <c r="L36" s="10">
        <v>1</v>
      </c>
      <c r="M36" s="10">
        <f t="shared" si="4"/>
        <v>3</v>
      </c>
      <c r="N36" s="10">
        <f t="shared" si="5"/>
        <v>0</v>
      </c>
    </row>
    <row r="37" spans="1:15" s="10" customFormat="1" ht="18" customHeight="1" x14ac:dyDescent="0.25">
      <c r="A37" s="13">
        <v>35</v>
      </c>
      <c r="B37" s="19">
        <v>29</v>
      </c>
      <c r="C37" s="19">
        <v>9</v>
      </c>
      <c r="D37" s="19" t="s">
        <v>20</v>
      </c>
      <c r="E37" s="19" t="s">
        <v>12</v>
      </c>
      <c r="F37" s="19" t="s">
        <v>15</v>
      </c>
      <c r="G37" s="19" t="s">
        <v>32</v>
      </c>
      <c r="H37" s="19" t="s">
        <v>39</v>
      </c>
      <c r="I37" s="19">
        <v>1</v>
      </c>
      <c r="J37" s="19">
        <v>2</v>
      </c>
      <c r="K37" s="10">
        <f t="shared" si="3"/>
        <v>-1</v>
      </c>
      <c r="L37" s="10">
        <v>1</v>
      </c>
      <c r="M37" s="10">
        <f t="shared" si="4"/>
        <v>0</v>
      </c>
      <c r="N37" s="10">
        <f t="shared" si="5"/>
        <v>3</v>
      </c>
    </row>
    <row r="38" spans="1:15" s="10" customFormat="1" ht="18" customHeight="1" x14ac:dyDescent="0.25">
      <c r="A38" s="13">
        <v>36</v>
      </c>
      <c r="B38" s="19">
        <v>29</v>
      </c>
      <c r="C38" s="19">
        <v>9</v>
      </c>
      <c r="D38" s="19" t="s">
        <v>21</v>
      </c>
      <c r="E38" s="19" t="s">
        <v>11</v>
      </c>
      <c r="F38" s="19" t="s">
        <v>10</v>
      </c>
      <c r="G38" s="19" t="s">
        <v>32</v>
      </c>
      <c r="H38" s="19" t="s">
        <v>39</v>
      </c>
      <c r="I38" s="19">
        <v>4</v>
      </c>
      <c r="J38" s="19">
        <v>4</v>
      </c>
      <c r="K38" s="10">
        <f t="shared" si="3"/>
        <v>0</v>
      </c>
      <c r="L38" s="10">
        <v>1</v>
      </c>
      <c r="M38" s="10">
        <f t="shared" si="4"/>
        <v>1</v>
      </c>
      <c r="N38" s="10">
        <f t="shared" si="5"/>
        <v>1</v>
      </c>
    </row>
    <row r="39" spans="1:15" s="10" customFormat="1" ht="18" customHeight="1" x14ac:dyDescent="0.3">
      <c r="A39" s="8">
        <v>37</v>
      </c>
      <c r="B39" s="8">
        <v>29</v>
      </c>
      <c r="C39" s="8">
        <v>9</v>
      </c>
      <c r="D39" s="8" t="s">
        <v>18</v>
      </c>
      <c r="E39" s="8" t="s">
        <v>11</v>
      </c>
      <c r="F39" s="8" t="s">
        <v>16</v>
      </c>
      <c r="G39" s="8" t="s">
        <v>33</v>
      </c>
      <c r="H39" s="8" t="s">
        <v>36</v>
      </c>
      <c r="I39" s="8">
        <v>2</v>
      </c>
      <c r="J39" s="8">
        <v>6</v>
      </c>
      <c r="K39" s="10">
        <f t="shared" si="3"/>
        <v>-4</v>
      </c>
      <c r="L39" s="10">
        <v>1</v>
      </c>
      <c r="M39" s="10">
        <f t="shared" si="4"/>
        <v>0</v>
      </c>
      <c r="N39" s="10">
        <f t="shared" si="5"/>
        <v>3</v>
      </c>
      <c r="O39" s="11"/>
    </row>
    <row r="40" spans="1:15" s="11" customFormat="1" ht="18" customHeight="1" x14ac:dyDescent="0.3">
      <c r="A40" s="8">
        <v>38</v>
      </c>
      <c r="B40" s="8">
        <v>29</v>
      </c>
      <c r="C40" s="8">
        <v>9</v>
      </c>
      <c r="D40" s="8" t="s">
        <v>27</v>
      </c>
      <c r="E40" s="8" t="s">
        <v>12</v>
      </c>
      <c r="F40" s="8" t="s">
        <v>17</v>
      </c>
      <c r="G40" s="8" t="s">
        <v>33</v>
      </c>
      <c r="H40" s="8" t="s">
        <v>36</v>
      </c>
      <c r="I40" s="8">
        <v>2</v>
      </c>
      <c r="J40" s="8">
        <v>1</v>
      </c>
      <c r="K40" s="10">
        <f t="shared" si="3"/>
        <v>1</v>
      </c>
      <c r="L40" s="10">
        <v>1</v>
      </c>
      <c r="M40" s="10">
        <f t="shared" si="4"/>
        <v>3</v>
      </c>
      <c r="N40" s="10">
        <f t="shared" si="5"/>
        <v>0</v>
      </c>
    </row>
    <row r="41" spans="1:15" s="11" customFormat="1" ht="18" customHeight="1" x14ac:dyDescent="0.3">
      <c r="A41" s="8">
        <v>39</v>
      </c>
      <c r="B41" s="8">
        <v>30</v>
      </c>
      <c r="C41" s="8">
        <v>9</v>
      </c>
      <c r="D41" s="8" t="s">
        <v>18</v>
      </c>
      <c r="E41" s="8" t="s">
        <v>11</v>
      </c>
      <c r="F41" s="8" t="s">
        <v>10</v>
      </c>
      <c r="G41" s="8" t="s">
        <v>32</v>
      </c>
      <c r="H41" s="8" t="s">
        <v>30</v>
      </c>
      <c r="I41" s="8">
        <v>1</v>
      </c>
      <c r="J41" s="8">
        <v>2</v>
      </c>
      <c r="K41" s="10">
        <f t="shared" si="3"/>
        <v>-1</v>
      </c>
      <c r="L41" s="10">
        <v>1</v>
      </c>
      <c r="M41" s="10">
        <f t="shared" si="4"/>
        <v>0</v>
      </c>
      <c r="N41" s="10">
        <f t="shared" si="5"/>
        <v>3</v>
      </c>
    </row>
    <row r="42" spans="1:15" s="10" customFormat="1" ht="18" customHeight="1" x14ac:dyDescent="0.25">
      <c r="A42" s="8">
        <v>40</v>
      </c>
      <c r="B42" s="8">
        <v>30</v>
      </c>
      <c r="C42" s="8">
        <v>9</v>
      </c>
      <c r="D42" s="8" t="s">
        <v>27</v>
      </c>
      <c r="E42" s="8" t="s">
        <v>12</v>
      </c>
      <c r="F42" s="8" t="s">
        <v>15</v>
      </c>
      <c r="G42" s="8" t="s">
        <v>32</v>
      </c>
      <c r="H42" s="8" t="s">
        <v>30</v>
      </c>
      <c r="I42" s="8">
        <v>3</v>
      </c>
      <c r="J42" s="8">
        <v>3</v>
      </c>
      <c r="K42" s="10">
        <f t="shared" si="3"/>
        <v>0</v>
      </c>
      <c r="L42" s="10">
        <v>1</v>
      </c>
      <c r="M42" s="10">
        <f t="shared" si="4"/>
        <v>1</v>
      </c>
      <c r="N42" s="10">
        <f t="shared" si="5"/>
        <v>1</v>
      </c>
    </row>
  </sheetData>
  <sortState ref="A3:O42">
    <sortCondition ref="C3:C42"/>
    <sortCondition ref="B3:B42"/>
  </sortState>
  <mergeCells count="2">
    <mergeCell ref="I2:J2"/>
    <mergeCell ref="A1:J1"/>
  </mergeCells>
  <pageMargins left="0.25" right="0.25" top="0.25" bottom="0.2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abSelected="1" workbookViewId="0">
      <selection activeCell="P5" sqref="P5"/>
    </sheetView>
  </sheetViews>
  <sheetFormatPr defaultRowHeight="15" x14ac:dyDescent="0.25"/>
  <cols>
    <col min="1" max="1" width="9.140625" style="7"/>
    <col min="2" max="2" width="9.140625" style="6"/>
    <col min="3" max="3" width="9.140625" style="7"/>
    <col min="4" max="8" width="9.7109375" style="7" customWidth="1"/>
    <col min="9" max="10" width="9.85546875" style="7" customWidth="1"/>
    <col min="11" max="11" width="9.85546875" customWidth="1"/>
    <col min="12" max="13" width="5.140625" hidden="1" customWidth="1"/>
  </cols>
  <sheetData>
    <row r="1" spans="1:13" ht="34.5" customHeight="1" x14ac:dyDescent="0.25">
      <c r="A1" s="17" t="s">
        <v>2</v>
      </c>
      <c r="B1" s="17" t="s">
        <v>4</v>
      </c>
      <c r="C1" s="17" t="s">
        <v>5</v>
      </c>
      <c r="D1" s="17" t="s">
        <v>6</v>
      </c>
      <c r="E1" s="17" t="s">
        <v>42</v>
      </c>
      <c r="F1" s="17" t="s">
        <v>43</v>
      </c>
      <c r="G1" s="17" t="s">
        <v>7</v>
      </c>
      <c r="H1" s="17" t="s">
        <v>8</v>
      </c>
      <c r="I1" s="17" t="s">
        <v>9</v>
      </c>
      <c r="J1" s="17" t="s">
        <v>19</v>
      </c>
      <c r="K1" s="17" t="s">
        <v>44</v>
      </c>
      <c r="L1" s="16">
        <v>3</v>
      </c>
      <c r="M1" s="25">
        <v>1</v>
      </c>
    </row>
    <row r="2" spans="1:13" x14ac:dyDescent="0.25">
      <c r="A2" s="4" t="s">
        <v>11</v>
      </c>
      <c r="B2" s="5" t="s">
        <v>10</v>
      </c>
      <c r="C2" s="4" t="s">
        <v>31</v>
      </c>
      <c r="D2" s="4">
        <f>SUMIFS(Lichchung!$L$3:$L$50,Lichchung!$F$3:$F$50,BXH_VBang!B2,Lichchung!$G$3:$G$50,BXH_VBang!C2)+SUMIFS(Lichchung!$L$3:$L$50,Lichchung!$F$3:$F$50,BXH_VBang!B2,Lichchung!$H$3:$H$50,BXH_VBang!C2)</f>
        <v>4</v>
      </c>
      <c r="E2" s="4">
        <f>COUNTIFS(Lichchung!$M$3:$M$50,BXH_VBang!$L$1,Lichchung!$F$3:$F$50,BXH_VBang!B2,Lichchung!$G$3:$G$50,BXH_VBang!C2)+COUNTIFS(Lichchung!$N$3:$N$50,BXH_VBang!$L$1,Lichchung!$F$3:$F$50,BXH_VBang!B2,Lichchung!$H$3:$H$50,BXH_VBang!C2)</f>
        <v>2</v>
      </c>
      <c r="F2" s="4">
        <f>COUNTIFS(Lichchung!$M$3:$M$50,BXH_VBang!$M$1,Lichchung!$F$3:$F$50,BXH_VBang!B2,Lichchung!$G$3:$G$50,BXH_VBang!C2)+COUNTIFS(Lichchung!$N$3:$N$50,BXH_VBang!$M$1,Lichchung!$F$3:$F$50,BXH_VBang!B2,Lichchung!$H$3:$H$50,BXH_VBang!C2)</f>
        <v>1</v>
      </c>
      <c r="G2" s="4">
        <f>SUMIFS(Lichchung!$I$3:$I$50,Lichchung!$G$3:$G$50,BXH_VBang!C2,Lichchung!$F$3:$F$50,BXH_VBang!B2)+SUMIFS(Lichchung!$J$3:$J$50,Lichchung!$H$3:$H$50,BXH_VBang!C2,Lichchung!$F$3:$F$50,BXH_VBang!B2)</f>
        <v>15</v>
      </c>
      <c r="H2" s="4">
        <f>SUMIFS(Lichchung!$I$3:$I$50,Lichchung!$H$3:$H$50,BXH_VBang!C2,Lichchung!$F$3:$F$50,BXH_VBang!B2)+SUMIFS(Lichchung!$J$3:$J$50,Lichchung!$G$3:$G$50,BXH_VBang!C2,Lichchung!$F$3:$F$50,BXH_VBang!B2)</f>
        <v>10</v>
      </c>
      <c r="I2" s="4">
        <f>G2-H2</f>
        <v>5</v>
      </c>
      <c r="J2" s="18">
        <f>E2*3+F2</f>
        <v>7</v>
      </c>
      <c r="K2" s="4"/>
    </row>
    <row r="3" spans="1:13" x14ac:dyDescent="0.25">
      <c r="A3" s="4" t="s">
        <v>11</v>
      </c>
      <c r="B3" s="5" t="s">
        <v>10</v>
      </c>
      <c r="C3" s="4" t="s">
        <v>32</v>
      </c>
      <c r="D3" s="4">
        <f>SUMIFS(Lichchung!$L$3:$L$50,Lichchung!$F$3:$F$50,BXH_VBang!B3,Lichchung!$G$3:$G$50,BXH_VBang!C3)+SUMIFS(Lichchung!$L$3:$L$50,Lichchung!$F$3:$F$50,BXH_VBang!B3,Lichchung!$H$3:$H$50,BXH_VBang!C3)</f>
        <v>4</v>
      </c>
      <c r="E3" s="4">
        <f>COUNTIFS(Lichchung!$M$3:$M$50,BXH_VBang!$L$1,Lichchung!$F$3:$F$50,BXH_VBang!B3,Lichchung!$G$3:$G$50,BXH_VBang!C3)+COUNTIFS(Lichchung!$N$3:$N$50,BXH_VBang!$L$1,Lichchung!$F$3:$F$50,BXH_VBang!B3,Lichchung!$H$3:$H$50,BXH_VBang!C3)</f>
        <v>2</v>
      </c>
      <c r="F3" s="4">
        <f>COUNTIFS(Lichchung!$M$3:$M$50,BXH_VBang!$M$1,Lichchung!$F$3:$F$50,BXH_VBang!B3,Lichchung!$G$3:$G$50,BXH_VBang!C3)+COUNTIFS(Lichchung!$N$3:$N$50,BXH_VBang!$M$1,Lichchung!$F$3:$F$50,BXH_VBang!B3,Lichchung!$H$3:$H$50,BXH_VBang!C3)</f>
        <v>1</v>
      </c>
      <c r="G3" s="4">
        <f>SUMIFS(Lichchung!$I$3:$I$50,Lichchung!$G$3:$G$50,BXH_VBang!C3,Lichchung!$F$3:$F$50,BXH_VBang!B3)+SUMIFS(Lichchung!$J$3:$J$50,Lichchung!$H$3:$H$50,BXH_VBang!C3,Lichchung!$F$3:$F$50,BXH_VBang!B3)</f>
        <v>21</v>
      </c>
      <c r="H3" s="4">
        <f>SUMIFS(Lichchung!$I$3:$I$50,Lichchung!$H$3:$H$50,BXH_VBang!C3,Lichchung!$F$3:$F$50,BXH_VBang!B3)+SUMIFS(Lichchung!$J$3:$J$50,Lichchung!$G$3:$G$50,BXH_VBang!C3,Lichchung!$F$3:$F$50,BXH_VBang!B3)</f>
        <v>10</v>
      </c>
      <c r="I3" s="4">
        <f>G3-H3</f>
        <v>11</v>
      </c>
      <c r="J3" s="18">
        <f>E3*3+F3</f>
        <v>7</v>
      </c>
      <c r="K3" s="4">
        <v>1</v>
      </c>
    </row>
    <row r="4" spans="1:13" x14ac:dyDescent="0.25">
      <c r="A4" s="4" t="s">
        <v>11</v>
      </c>
      <c r="B4" s="5" t="s">
        <v>10</v>
      </c>
      <c r="C4" s="4" t="s">
        <v>30</v>
      </c>
      <c r="D4" s="4">
        <f>SUMIFS(Lichchung!$L$3:$L$50,Lichchung!$F$3:$F$50,BXH_VBang!B4,Lichchung!$G$3:$G$50,BXH_VBang!C4)+SUMIFS(Lichchung!$L$3:$L$50,Lichchung!$F$3:$F$50,BXH_VBang!B4,Lichchung!$H$3:$H$50,BXH_VBang!C4)</f>
        <v>4</v>
      </c>
      <c r="E4" s="4">
        <f>COUNTIFS(Lichchung!$M$3:$M$50,BXH_VBang!$L$1,Lichchung!$F$3:$F$50,BXH_VBang!B4,Lichchung!$G$3:$G$50,BXH_VBang!C4)+COUNTIFS(Lichchung!$N$3:$N$50,BXH_VBang!$L$1,Lichchung!$F$3:$F$50,BXH_VBang!B4,Lichchung!$H$3:$H$50,BXH_VBang!C4)</f>
        <v>2</v>
      </c>
      <c r="F4" s="4">
        <f>COUNTIFS(Lichchung!$M$3:$M$50,BXH_VBang!$M$1,Lichchung!$F$3:$F$50,BXH_VBang!B4,Lichchung!$G$3:$G$50,BXH_VBang!C4)+COUNTIFS(Lichchung!$N$3:$N$50,BXH_VBang!$M$1,Lichchung!$F$3:$F$50,BXH_VBang!B4,Lichchung!$H$3:$H$50,BXH_VBang!C4)</f>
        <v>1</v>
      </c>
      <c r="G4" s="4">
        <f>SUMIFS(Lichchung!$I$3:$I$50,Lichchung!$G$3:$G$50,BXH_VBang!C4,Lichchung!$F$3:$F$50,BXH_VBang!B4)+SUMIFS(Lichchung!$J$3:$J$50,Lichchung!$H$3:$H$50,BXH_VBang!C4,Lichchung!$F$3:$F$50,BXH_VBang!B4)</f>
        <v>10</v>
      </c>
      <c r="H4" s="4">
        <f>SUMIFS(Lichchung!$I$3:$I$50,Lichchung!$H$3:$H$50,BXH_VBang!C4,Lichchung!$F$3:$F$50,BXH_VBang!B4)+SUMIFS(Lichchung!$J$3:$J$50,Lichchung!$G$3:$G$50,BXH_VBang!C4,Lichchung!$F$3:$F$50,BXH_VBang!B4)</f>
        <v>8</v>
      </c>
      <c r="I4" s="4">
        <f>G4-H4</f>
        <v>2</v>
      </c>
      <c r="J4" s="18">
        <f>E4*3+F4</f>
        <v>7</v>
      </c>
      <c r="K4" s="4"/>
    </row>
    <row r="5" spans="1:13" x14ac:dyDescent="0.25">
      <c r="A5" s="4" t="s">
        <v>11</v>
      </c>
      <c r="B5" s="5" t="s">
        <v>10</v>
      </c>
      <c r="C5" s="4" t="s">
        <v>39</v>
      </c>
      <c r="D5" s="4">
        <f>SUMIFS(Lichchung!$L$3:$L$50,Lichchung!$F$3:$F$50,BXH_VBang!B5,Lichchung!$G$3:$G$50,BXH_VBang!C5)+SUMIFS(Lichchung!$L$3:$L$50,Lichchung!$F$3:$F$50,BXH_VBang!B5,Lichchung!$H$3:$H$50,BXH_VBang!C5)</f>
        <v>4</v>
      </c>
      <c r="E5" s="4">
        <f>COUNTIFS(Lichchung!$M$3:$M$50,BXH_VBang!$L$1,Lichchung!$F$3:$F$50,BXH_VBang!B5,Lichchung!$G$3:$G$50,BXH_VBang!C5)+COUNTIFS(Lichchung!$N$3:$N$50,BXH_VBang!$L$1,Lichchung!$F$3:$F$50,BXH_VBang!B5,Lichchung!$H$3:$H$50,BXH_VBang!C5)</f>
        <v>2</v>
      </c>
      <c r="F5" s="4">
        <f>COUNTIFS(Lichchung!$M$3:$M$50,BXH_VBang!$M$1,Lichchung!$F$3:$F$50,BXH_VBang!B5,Lichchung!$G$3:$G$50,BXH_VBang!C5)+COUNTIFS(Lichchung!$N$3:$N$50,BXH_VBang!$M$1,Lichchung!$F$3:$F$50,BXH_VBang!B5,Lichchung!$H$3:$H$50,BXH_VBang!C5)</f>
        <v>1</v>
      </c>
      <c r="G5" s="4">
        <f>SUMIFS(Lichchung!$I$3:$I$50,Lichchung!$G$3:$G$50,BXH_VBang!C5,Lichchung!$F$3:$F$50,BXH_VBang!B5)+SUMIFS(Lichchung!$J$3:$J$50,Lichchung!$H$3:$H$50,BXH_VBang!C5,Lichchung!$F$3:$F$50,BXH_VBang!B5)</f>
        <v>19</v>
      </c>
      <c r="H5" s="4">
        <f>SUMIFS(Lichchung!$I$3:$I$50,Lichchung!$H$3:$H$50,BXH_VBang!C5,Lichchung!$F$3:$F$50,BXH_VBang!B5)+SUMIFS(Lichchung!$J$3:$J$50,Lichchung!$G$3:$G$50,BXH_VBang!C5,Lichchung!$F$3:$F$50,BXH_VBang!B5)</f>
        <v>12</v>
      </c>
      <c r="I5" s="4">
        <f>G5-H5</f>
        <v>7</v>
      </c>
      <c r="J5" s="18">
        <f>E5*3+F5</f>
        <v>7</v>
      </c>
      <c r="K5" s="4">
        <v>2</v>
      </c>
    </row>
    <row r="6" spans="1:13" x14ac:dyDescent="0.25">
      <c r="A6" s="4" t="s">
        <v>11</v>
      </c>
      <c r="B6" s="5" t="s">
        <v>10</v>
      </c>
      <c r="C6" s="4" t="s">
        <v>37</v>
      </c>
      <c r="D6" s="4">
        <f>SUMIFS(Lichchung!$L$3:$L$50,Lichchung!$F$3:$F$50,BXH_VBang!B6,Lichchung!$G$3:$G$50,BXH_VBang!C6)+SUMIFS(Lichchung!$L$3:$L$50,Lichchung!$F$3:$F$50,BXH_VBang!B6,Lichchung!$H$3:$H$50,BXH_VBang!C6)</f>
        <v>4</v>
      </c>
      <c r="E6" s="4">
        <f>COUNTIFS(Lichchung!$M$3:$M$50,BXH_VBang!$L$1,Lichchung!$F$3:$F$50,BXH_VBang!B6,Lichchung!$G$3:$G$50,BXH_VBang!C6)+COUNTIFS(Lichchung!$N$3:$N$50,BXH_VBang!$L$1,Lichchung!$F$3:$F$50,BXH_VBang!B6,Lichchung!$H$3:$H$50,BXH_VBang!C6)</f>
        <v>0</v>
      </c>
      <c r="F6" s="4">
        <f>COUNTIFS(Lichchung!$M$3:$M$50,BXH_VBang!$M$1,Lichchung!$F$3:$F$50,BXH_VBang!B6,Lichchung!$G$3:$G$50,BXH_VBang!C6)+COUNTIFS(Lichchung!$N$3:$N$50,BXH_VBang!$M$1,Lichchung!$F$3:$F$50,BXH_VBang!B6,Lichchung!$H$3:$H$50,BXH_VBang!C6)</f>
        <v>0</v>
      </c>
      <c r="G6" s="4">
        <f>SUMIFS(Lichchung!$I$3:$I$50,Lichchung!$G$3:$G$50,BXH_VBang!C6,Lichchung!$F$3:$F$50,BXH_VBang!B6)+SUMIFS(Lichchung!$J$3:$J$50,Lichchung!$H$3:$H$50,BXH_VBang!C6,Lichchung!$F$3:$F$50,BXH_VBang!B6)</f>
        <v>6</v>
      </c>
      <c r="H6" s="4">
        <f>SUMIFS(Lichchung!$I$3:$I$50,Lichchung!$H$3:$H$50,BXH_VBang!C6,Lichchung!$F$3:$F$50,BXH_VBang!B6)+SUMIFS(Lichchung!$J$3:$J$50,Lichchung!$G$3:$G$50,BXH_VBang!C6,Lichchung!$F$3:$F$50,BXH_VBang!B6)</f>
        <v>31</v>
      </c>
      <c r="I6" s="4">
        <f>G6-H6</f>
        <v>-25</v>
      </c>
      <c r="J6" s="18">
        <f>E6*3+F6</f>
        <v>0</v>
      </c>
      <c r="K6" s="4"/>
    </row>
    <row r="7" spans="1:13" x14ac:dyDescent="0.25">
      <c r="A7" s="26" t="s">
        <v>11</v>
      </c>
      <c r="B7" s="27" t="s">
        <v>16</v>
      </c>
      <c r="C7" s="26" t="s">
        <v>33</v>
      </c>
      <c r="D7" s="26">
        <f>SUMIFS(Lichchung!$L$3:$L$50,Lichchung!$F$3:$F$50,BXH_VBang!B7,Lichchung!$G$3:$G$50,BXH_VBang!C7)+SUMIFS(Lichchung!$L$3:$L$50,Lichchung!$F$3:$F$50,BXH_VBang!B7,Lichchung!$H$3:$H$50,BXH_VBang!C7)</f>
        <v>4</v>
      </c>
      <c r="E7" s="26">
        <f>COUNTIFS(Lichchung!$M$3:$M$50,BXH_VBang!$L$1,Lichchung!$F$3:$F$50,BXH_VBang!B7,Lichchung!$G$3:$G$50,BXH_VBang!C7)+COUNTIFS(Lichchung!$N$3:$N$50,BXH_VBang!$L$1,Lichchung!$F$3:$F$50,BXH_VBang!B7,Lichchung!$H$3:$H$50,BXH_VBang!C7)</f>
        <v>0</v>
      </c>
      <c r="F7" s="26">
        <f>COUNTIFS(Lichchung!$M$3:$M$50,BXH_VBang!$M$1,Lichchung!$F$3:$F$50,BXH_VBang!B7,Lichchung!$G$3:$G$50,BXH_VBang!C7)+COUNTIFS(Lichchung!$N$3:$N$50,BXH_VBang!$M$1,Lichchung!$F$3:$F$50,BXH_VBang!B7,Lichchung!$H$3:$H$50,BXH_VBang!C7)</f>
        <v>0</v>
      </c>
      <c r="G7" s="26">
        <f>SUMIFS(Lichchung!$I$3:$I$50,Lichchung!$G$3:$G$50,BXH_VBang!C7,Lichchung!$F$3:$F$50,BXH_VBang!B7)+SUMIFS(Lichchung!$J$3:$J$50,Lichchung!$H$3:$H$50,BXH_VBang!C7,Lichchung!$F$3:$F$50,BXH_VBang!B7)</f>
        <v>5</v>
      </c>
      <c r="H7" s="26">
        <f>SUMIFS(Lichchung!$I$3:$I$50,Lichchung!$H$3:$H$50,BXH_VBang!C7,Lichchung!$F$3:$F$50,BXH_VBang!B7)+SUMIFS(Lichchung!$J$3:$J$50,Lichchung!$G$3:$G$50,BXH_VBang!C7,Lichchung!$F$3:$F$50,BXH_VBang!B7)</f>
        <v>18</v>
      </c>
      <c r="I7" s="26">
        <f>G7-H7</f>
        <v>-13</v>
      </c>
      <c r="J7" s="28">
        <f>E7*3+F7</f>
        <v>0</v>
      </c>
      <c r="K7" s="26"/>
    </row>
    <row r="8" spans="1:13" x14ac:dyDescent="0.25">
      <c r="A8" s="26" t="s">
        <v>11</v>
      </c>
      <c r="B8" s="27" t="s">
        <v>16</v>
      </c>
      <c r="C8" s="26" t="s">
        <v>34</v>
      </c>
      <c r="D8" s="26">
        <f>SUMIFS(Lichchung!$L$3:$L$50,Lichchung!$F$3:$F$50,BXH_VBang!B8,Lichchung!$G$3:$G$50,BXH_VBang!C8)+SUMIFS(Lichchung!$L$3:$L$50,Lichchung!$F$3:$F$50,BXH_VBang!B8,Lichchung!$H$3:$H$50,BXH_VBang!C8)</f>
        <v>4</v>
      </c>
      <c r="E8" s="26">
        <f>COUNTIFS(Lichchung!$M$3:$M$50,BXH_VBang!$L$1,Lichchung!$F$3:$F$50,BXH_VBang!B8,Lichchung!$G$3:$G$50,BXH_VBang!C8)+COUNTIFS(Lichchung!$N$3:$N$50,BXH_VBang!$L$1,Lichchung!$F$3:$F$50,BXH_VBang!B8,Lichchung!$H$3:$H$50,BXH_VBang!C8)</f>
        <v>1</v>
      </c>
      <c r="F8" s="26">
        <f>COUNTIFS(Lichchung!$M$3:$M$50,BXH_VBang!$M$1,Lichchung!$F$3:$F$50,BXH_VBang!B8,Lichchung!$G$3:$G$50,BXH_VBang!C8)+COUNTIFS(Lichchung!$N$3:$N$50,BXH_VBang!$M$1,Lichchung!$F$3:$F$50,BXH_VBang!B8,Lichchung!$H$3:$H$50,BXH_VBang!C8)</f>
        <v>0</v>
      </c>
      <c r="G8" s="26">
        <f>SUMIFS(Lichchung!$I$3:$I$50,Lichchung!$G$3:$G$50,BXH_VBang!C8,Lichchung!$F$3:$F$50,BXH_VBang!B8)+SUMIFS(Lichchung!$J$3:$J$50,Lichchung!$H$3:$H$50,BXH_VBang!C8,Lichchung!$F$3:$F$50,BXH_VBang!B8)</f>
        <v>6</v>
      </c>
      <c r="H8" s="26">
        <f>SUMIFS(Lichchung!$I$3:$I$50,Lichchung!$H$3:$H$50,BXH_VBang!C8,Lichchung!$F$3:$F$50,BXH_VBang!B8)+SUMIFS(Lichchung!$J$3:$J$50,Lichchung!$G$3:$G$50,BXH_VBang!C8,Lichchung!$F$3:$F$50,BXH_VBang!B8)</f>
        <v>18</v>
      </c>
      <c r="I8" s="26">
        <f>G8-H8</f>
        <v>-12</v>
      </c>
      <c r="J8" s="28">
        <f>E8*3+F8</f>
        <v>3</v>
      </c>
      <c r="K8" s="26"/>
    </row>
    <row r="9" spans="1:13" x14ac:dyDescent="0.25">
      <c r="A9" s="26" t="s">
        <v>11</v>
      </c>
      <c r="B9" s="27" t="s">
        <v>16</v>
      </c>
      <c r="C9" s="26" t="s">
        <v>35</v>
      </c>
      <c r="D9" s="26">
        <f>SUMIFS(Lichchung!$L$3:$L$50,Lichchung!$F$3:$F$50,BXH_VBang!B9,Lichchung!$G$3:$G$50,BXH_VBang!C9)+SUMIFS(Lichchung!$L$3:$L$50,Lichchung!$F$3:$F$50,BXH_VBang!B9,Lichchung!$H$3:$H$50,BXH_VBang!C9)</f>
        <v>4</v>
      </c>
      <c r="E9" s="26">
        <f>COUNTIFS(Lichchung!$M$3:$M$50,BXH_VBang!$L$1,Lichchung!$F$3:$F$50,BXH_VBang!B9,Lichchung!$G$3:$G$50,BXH_VBang!C9)+COUNTIFS(Lichchung!$N$3:$N$50,BXH_VBang!$L$1,Lichchung!$F$3:$F$50,BXH_VBang!B9,Lichchung!$H$3:$H$50,BXH_VBang!C9)</f>
        <v>2</v>
      </c>
      <c r="F9" s="26">
        <f>COUNTIFS(Lichchung!$M$3:$M$50,BXH_VBang!$M$1,Lichchung!$F$3:$F$50,BXH_VBang!B9,Lichchung!$G$3:$G$50,BXH_VBang!C9)+COUNTIFS(Lichchung!$N$3:$N$50,BXH_VBang!$M$1,Lichchung!$F$3:$F$50,BXH_VBang!B9,Lichchung!$H$3:$H$50,BXH_VBang!C9)</f>
        <v>1</v>
      </c>
      <c r="G9" s="26">
        <f>SUMIFS(Lichchung!$I$3:$I$50,Lichchung!$G$3:$G$50,BXH_VBang!C9,Lichchung!$F$3:$F$50,BXH_VBang!B9)+SUMIFS(Lichchung!$J$3:$J$50,Lichchung!$H$3:$H$50,BXH_VBang!C9,Lichchung!$F$3:$F$50,BXH_VBang!B9)</f>
        <v>9</v>
      </c>
      <c r="H9" s="26">
        <f>SUMIFS(Lichchung!$I$3:$I$50,Lichchung!$H$3:$H$50,BXH_VBang!C9,Lichchung!$F$3:$F$50,BXH_VBang!B9)+SUMIFS(Lichchung!$J$3:$J$50,Lichchung!$G$3:$G$50,BXH_VBang!C9,Lichchung!$F$3:$F$50,BXH_VBang!B9)</f>
        <v>5</v>
      </c>
      <c r="I9" s="26">
        <f>G9-H9</f>
        <v>4</v>
      </c>
      <c r="J9" s="28">
        <f>E9*3+F9</f>
        <v>7</v>
      </c>
      <c r="K9" s="26"/>
    </row>
    <row r="10" spans="1:13" x14ac:dyDescent="0.25">
      <c r="A10" s="26" t="s">
        <v>11</v>
      </c>
      <c r="B10" s="27" t="s">
        <v>16</v>
      </c>
      <c r="C10" s="26" t="s">
        <v>36</v>
      </c>
      <c r="D10" s="26">
        <f>SUMIFS(Lichchung!$L$3:$L$50,Lichchung!$F$3:$F$50,BXH_VBang!B10,Lichchung!$G$3:$G$50,BXH_VBang!C10)+SUMIFS(Lichchung!$L$3:$L$50,Lichchung!$F$3:$F$50,BXH_VBang!B10,Lichchung!$H$3:$H$50,BXH_VBang!C10)</f>
        <v>4</v>
      </c>
      <c r="E10" s="26">
        <f>COUNTIFS(Lichchung!$M$3:$M$50,BXH_VBang!$L$1,Lichchung!$F$3:$F$50,BXH_VBang!B10,Lichchung!$G$3:$G$50,BXH_VBang!C10)+COUNTIFS(Lichchung!$N$3:$N$50,BXH_VBang!$L$1,Lichchung!$F$3:$F$50,BXH_VBang!B10,Lichchung!$H$3:$H$50,BXH_VBang!C10)</f>
        <v>3</v>
      </c>
      <c r="F10" s="26">
        <f>COUNTIFS(Lichchung!$M$3:$M$50,BXH_VBang!$M$1,Lichchung!$F$3:$F$50,BXH_VBang!B10,Lichchung!$G$3:$G$50,BXH_VBang!C10)+COUNTIFS(Lichchung!$N$3:$N$50,BXH_VBang!$M$1,Lichchung!$F$3:$F$50,BXH_VBang!B10,Lichchung!$H$3:$H$50,BXH_VBang!C10)</f>
        <v>1</v>
      </c>
      <c r="G10" s="26">
        <f>SUMIFS(Lichchung!$I$3:$I$50,Lichchung!$G$3:$G$50,BXH_VBang!C10,Lichchung!$F$3:$F$50,BXH_VBang!B10)+SUMIFS(Lichchung!$J$3:$J$50,Lichchung!$H$3:$H$50,BXH_VBang!C10,Lichchung!$F$3:$F$50,BXH_VBang!B10)</f>
        <v>17</v>
      </c>
      <c r="H10" s="26">
        <f>SUMIFS(Lichchung!$I$3:$I$50,Lichchung!$H$3:$H$50,BXH_VBang!C10,Lichchung!$F$3:$F$50,BXH_VBang!B10)+SUMIFS(Lichchung!$J$3:$J$50,Lichchung!$G$3:$G$50,BXH_VBang!C10,Lichchung!$F$3:$F$50,BXH_VBang!B10)</f>
        <v>6</v>
      </c>
      <c r="I10" s="26">
        <f>G10-H10</f>
        <v>11</v>
      </c>
      <c r="J10" s="28">
        <f>E10*3+F10</f>
        <v>10</v>
      </c>
      <c r="K10" s="26">
        <v>1</v>
      </c>
    </row>
    <row r="11" spans="1:13" x14ac:dyDescent="0.25">
      <c r="A11" s="26" t="s">
        <v>11</v>
      </c>
      <c r="B11" s="27" t="s">
        <v>16</v>
      </c>
      <c r="C11" s="26" t="s">
        <v>38</v>
      </c>
      <c r="D11" s="26">
        <f>SUMIFS(Lichchung!$L$3:$L$50,Lichchung!$F$3:$F$50,BXH_VBang!B11,Lichchung!$G$3:$G$50,BXH_VBang!C11)+SUMIFS(Lichchung!$L$3:$L$50,Lichchung!$F$3:$F$50,BXH_VBang!B11,Lichchung!$H$3:$H$50,BXH_VBang!C11)</f>
        <v>4</v>
      </c>
      <c r="E11" s="26">
        <f>COUNTIFS(Lichchung!$M$3:$M$50,BXH_VBang!$L$1,Lichchung!$F$3:$F$50,BXH_VBang!B11,Lichchung!$G$3:$G$50,BXH_VBang!C11)+COUNTIFS(Lichchung!$N$3:$N$50,BXH_VBang!$L$1,Lichchung!$F$3:$F$50,BXH_VBang!B11,Lichchung!$H$3:$H$50,BXH_VBang!C11)</f>
        <v>2</v>
      </c>
      <c r="F11" s="26">
        <f>COUNTIFS(Lichchung!$M$3:$M$50,BXH_VBang!$M$1,Lichchung!$F$3:$F$50,BXH_VBang!B11,Lichchung!$G$3:$G$50,BXH_VBang!C11)+COUNTIFS(Lichchung!$N$3:$N$50,BXH_VBang!$M$1,Lichchung!$F$3:$F$50,BXH_VBang!B11,Lichchung!$H$3:$H$50,BXH_VBang!C11)</f>
        <v>2</v>
      </c>
      <c r="G11" s="26">
        <f>SUMIFS(Lichchung!$I$3:$I$50,Lichchung!$G$3:$G$50,BXH_VBang!C11,Lichchung!$F$3:$F$50,BXH_VBang!B11)+SUMIFS(Lichchung!$J$3:$J$50,Lichchung!$H$3:$H$50,BXH_VBang!C11,Lichchung!$F$3:$F$50,BXH_VBang!B11)</f>
        <v>16</v>
      </c>
      <c r="H11" s="26">
        <f>SUMIFS(Lichchung!$I$3:$I$50,Lichchung!$H$3:$H$50,BXH_VBang!C11,Lichchung!$F$3:$F$50,BXH_VBang!B11)+SUMIFS(Lichchung!$J$3:$J$50,Lichchung!$G$3:$G$50,BXH_VBang!C11,Lichchung!$F$3:$F$50,BXH_VBang!B11)</f>
        <v>6</v>
      </c>
      <c r="I11" s="26">
        <f>G11-H11</f>
        <v>10</v>
      </c>
      <c r="J11" s="28">
        <f>E11*3+F11</f>
        <v>8</v>
      </c>
      <c r="K11" s="26">
        <v>2</v>
      </c>
    </row>
    <row r="12" spans="1:13" x14ac:dyDescent="0.25">
      <c r="A12" s="4" t="s">
        <v>12</v>
      </c>
      <c r="B12" s="5" t="s">
        <v>15</v>
      </c>
      <c r="C12" s="4" t="s">
        <v>31</v>
      </c>
      <c r="D12" s="4">
        <f>SUMIFS(Lichchung!$L$3:$L$50,Lichchung!$F$3:$F$50,BXH_VBang!B12,Lichchung!$G$3:$G$50,BXH_VBang!C12)+SUMIFS(Lichchung!$L$3:$L$50,Lichchung!$F$3:$F$50,BXH_VBang!B12,Lichchung!$H$3:$H$50,BXH_VBang!C12)</f>
        <v>4</v>
      </c>
      <c r="E12" s="4">
        <f>COUNTIFS(Lichchung!$M$3:$M$50,BXH_VBang!$L$1,Lichchung!$F$3:$F$50,BXH_VBang!B12,Lichchung!$G$3:$G$50,BXH_VBang!C12)+COUNTIFS(Lichchung!$N$3:$N$50,BXH_VBang!$L$1,Lichchung!$F$3:$F$50,BXH_VBang!B12,Lichchung!$H$3:$H$50,BXH_VBang!C12)</f>
        <v>0</v>
      </c>
      <c r="F12" s="4">
        <f>COUNTIFS(Lichchung!$M$3:$M$50,BXH_VBang!$M$1,Lichchung!$F$3:$F$50,BXH_VBang!B12,Lichchung!$G$3:$G$50,BXH_VBang!C12)+COUNTIFS(Lichchung!$N$3:$N$50,BXH_VBang!$M$1,Lichchung!$F$3:$F$50,BXH_VBang!B12,Lichchung!$H$3:$H$50,BXH_VBang!C12)</f>
        <v>1</v>
      </c>
      <c r="G12" s="4">
        <f>SUMIFS(Lichchung!$I$3:$I$50,Lichchung!$G$3:$G$50,BXH_VBang!C12,Lichchung!$F$3:$F$50,BXH_VBang!B12)+SUMIFS(Lichchung!$J$3:$J$50,Lichchung!$H$3:$H$50,BXH_VBang!C12,Lichchung!$F$3:$F$50,BXH_VBang!B12)</f>
        <v>1</v>
      </c>
      <c r="H12" s="4">
        <f>SUMIFS(Lichchung!$I$3:$I$50,Lichchung!$H$3:$H$50,BXH_VBang!C12,Lichchung!$F$3:$F$50,BXH_VBang!B12)+SUMIFS(Lichchung!$J$3:$J$50,Lichchung!$G$3:$G$50,BXH_VBang!C12,Lichchung!$F$3:$F$50,BXH_VBang!B12)</f>
        <v>5</v>
      </c>
      <c r="I12" s="4">
        <f>G12-H12</f>
        <v>-4</v>
      </c>
      <c r="J12" s="18">
        <f>E12*3+F12</f>
        <v>1</v>
      </c>
      <c r="K12" s="4"/>
    </row>
    <row r="13" spans="1:13" x14ac:dyDescent="0.25">
      <c r="A13" s="4" t="s">
        <v>12</v>
      </c>
      <c r="B13" s="5" t="s">
        <v>15</v>
      </c>
      <c r="C13" s="4" t="s">
        <v>32</v>
      </c>
      <c r="D13" s="4">
        <f>SUMIFS(Lichchung!$L$3:$L$50,Lichchung!$F$3:$F$50,BXH_VBang!B13,Lichchung!$G$3:$G$50,BXH_VBang!C13)+SUMIFS(Lichchung!$L$3:$L$50,Lichchung!$F$3:$F$50,BXH_VBang!B13,Lichchung!$H$3:$H$50,BXH_VBang!C13)</f>
        <v>4</v>
      </c>
      <c r="E13" s="4">
        <f>COUNTIFS(Lichchung!$M$3:$M$50,BXH_VBang!$L$1,Lichchung!$F$3:$F$50,BXH_VBang!B13,Lichchung!$G$3:$G$50,BXH_VBang!C13)+COUNTIFS(Lichchung!$N$3:$N$50,BXH_VBang!$L$1,Lichchung!$F$3:$F$50,BXH_VBang!B13,Lichchung!$H$3:$H$50,BXH_VBang!C13)</f>
        <v>2</v>
      </c>
      <c r="F13" s="4">
        <f>COUNTIFS(Lichchung!$M$3:$M$50,BXH_VBang!$M$1,Lichchung!$F$3:$F$50,BXH_VBang!B13,Lichchung!$G$3:$G$50,BXH_VBang!C13)+COUNTIFS(Lichchung!$N$3:$N$50,BXH_VBang!$M$1,Lichchung!$F$3:$F$50,BXH_VBang!B13,Lichchung!$H$3:$H$50,BXH_VBang!C13)</f>
        <v>1</v>
      </c>
      <c r="G13" s="4">
        <f>SUMIFS(Lichchung!$I$3:$I$50,Lichchung!$G$3:$G$50,BXH_VBang!C13,Lichchung!$F$3:$F$50,BXH_VBang!B13)+SUMIFS(Lichchung!$J$3:$J$50,Lichchung!$H$3:$H$50,BXH_VBang!C13,Lichchung!$F$3:$F$50,BXH_VBang!B13)</f>
        <v>9</v>
      </c>
      <c r="H13" s="4">
        <f>SUMIFS(Lichchung!$I$3:$I$50,Lichchung!$H$3:$H$50,BXH_VBang!C13,Lichchung!$F$3:$F$50,BXH_VBang!B13)+SUMIFS(Lichchung!$J$3:$J$50,Lichchung!$G$3:$G$50,BXH_VBang!C13,Lichchung!$F$3:$F$50,BXH_VBang!B13)</f>
        <v>6</v>
      </c>
      <c r="I13" s="4">
        <f>G13-H13</f>
        <v>3</v>
      </c>
      <c r="J13" s="18">
        <f>E13*3+F13</f>
        <v>7</v>
      </c>
      <c r="K13" s="4"/>
    </row>
    <row r="14" spans="1:13" x14ac:dyDescent="0.25">
      <c r="A14" s="4" t="s">
        <v>12</v>
      </c>
      <c r="B14" s="5" t="s">
        <v>15</v>
      </c>
      <c r="C14" s="4" t="s">
        <v>30</v>
      </c>
      <c r="D14" s="4">
        <f>SUMIFS(Lichchung!$L$3:$L$50,Lichchung!$F$3:$F$50,BXH_VBang!B14,Lichchung!$G$3:$G$50,BXH_VBang!C14)+SUMIFS(Lichchung!$L$3:$L$50,Lichchung!$F$3:$F$50,BXH_VBang!B14,Lichchung!$H$3:$H$50,BXH_VBang!C14)</f>
        <v>4</v>
      </c>
      <c r="E14" s="4">
        <f>COUNTIFS(Lichchung!$M$3:$M$50,BXH_VBang!$L$1,Lichchung!$F$3:$F$50,BXH_VBang!B14,Lichchung!$G$3:$G$50,BXH_VBang!C14)+COUNTIFS(Lichchung!$N$3:$N$50,BXH_VBang!$L$1,Lichchung!$F$3:$F$50,BXH_VBang!B14,Lichchung!$H$3:$H$50,BXH_VBang!C14)</f>
        <v>3</v>
      </c>
      <c r="F14" s="4">
        <f>COUNTIFS(Lichchung!$M$3:$M$50,BXH_VBang!$M$1,Lichchung!$F$3:$F$50,BXH_VBang!B14,Lichchung!$G$3:$G$50,BXH_VBang!C14)+COUNTIFS(Lichchung!$N$3:$N$50,BXH_VBang!$M$1,Lichchung!$F$3:$F$50,BXH_VBang!B14,Lichchung!$H$3:$H$50,BXH_VBang!C14)</f>
        <v>1</v>
      </c>
      <c r="G14" s="4">
        <f>SUMIFS(Lichchung!$I$3:$I$50,Lichchung!$G$3:$G$50,BXH_VBang!C14,Lichchung!$F$3:$F$50,BXH_VBang!B14)+SUMIFS(Lichchung!$J$3:$J$50,Lichchung!$H$3:$H$50,BXH_VBang!C14,Lichchung!$F$3:$F$50,BXH_VBang!B14)</f>
        <v>11</v>
      </c>
      <c r="H14" s="4">
        <f>SUMIFS(Lichchung!$I$3:$I$50,Lichchung!$H$3:$H$50,BXH_VBang!C14,Lichchung!$F$3:$F$50,BXH_VBang!B14)+SUMIFS(Lichchung!$J$3:$J$50,Lichchung!$G$3:$G$50,BXH_VBang!C14,Lichchung!$F$3:$F$50,BXH_VBang!B14)</f>
        <v>5</v>
      </c>
      <c r="I14" s="4">
        <f>G14-H14</f>
        <v>6</v>
      </c>
      <c r="J14" s="18">
        <f>E14*3+F14</f>
        <v>10</v>
      </c>
      <c r="K14" s="4">
        <v>1</v>
      </c>
    </row>
    <row r="15" spans="1:13" x14ac:dyDescent="0.25">
      <c r="A15" s="4" t="s">
        <v>12</v>
      </c>
      <c r="B15" s="5" t="s">
        <v>15</v>
      </c>
      <c r="C15" s="4" t="s">
        <v>39</v>
      </c>
      <c r="D15" s="4">
        <f>SUMIFS(Lichchung!$L$3:$L$50,Lichchung!$F$3:$F$50,BXH_VBang!B15,Lichchung!$G$3:$G$50,BXH_VBang!C15)+SUMIFS(Lichchung!$L$3:$L$50,Lichchung!$F$3:$F$50,BXH_VBang!B15,Lichchung!$H$3:$H$50,BXH_VBang!C15)</f>
        <v>4</v>
      </c>
      <c r="E15" s="4">
        <f>COUNTIFS(Lichchung!$M$3:$M$50,BXH_VBang!$L$1,Lichchung!$F$3:$F$50,BXH_VBang!B15,Lichchung!$G$3:$G$50,BXH_VBang!C15)+COUNTIFS(Lichchung!$N$3:$N$50,BXH_VBang!$L$1,Lichchung!$F$3:$F$50,BXH_VBang!B15,Lichchung!$H$3:$H$50,BXH_VBang!C15)</f>
        <v>3</v>
      </c>
      <c r="F15" s="4">
        <f>COUNTIFS(Lichchung!$M$3:$M$50,BXH_VBang!$M$1,Lichchung!$F$3:$F$50,BXH_VBang!B15,Lichchung!$G$3:$G$50,BXH_VBang!C15)+COUNTIFS(Lichchung!$N$3:$N$50,BXH_VBang!$M$1,Lichchung!$F$3:$F$50,BXH_VBang!B15,Lichchung!$H$3:$H$50,BXH_VBang!C15)</f>
        <v>0</v>
      </c>
      <c r="G15" s="4">
        <f>SUMIFS(Lichchung!$I$3:$I$50,Lichchung!$G$3:$G$50,BXH_VBang!C15,Lichchung!$F$3:$F$50,BXH_VBang!B15)+SUMIFS(Lichchung!$J$3:$J$50,Lichchung!$H$3:$H$50,BXH_VBang!C15,Lichchung!$F$3:$F$50,BXH_VBang!B15)</f>
        <v>5</v>
      </c>
      <c r="H15" s="4">
        <f>SUMIFS(Lichchung!$I$3:$I$50,Lichchung!$H$3:$H$50,BXH_VBang!C15,Lichchung!$F$3:$F$50,BXH_VBang!B15)+SUMIFS(Lichchung!$J$3:$J$50,Lichchung!$G$3:$G$50,BXH_VBang!C15,Lichchung!$F$3:$F$50,BXH_VBang!B15)</f>
        <v>4</v>
      </c>
      <c r="I15" s="4">
        <f>G15-H15</f>
        <v>1</v>
      </c>
      <c r="J15" s="18">
        <f>E15*3+F15</f>
        <v>9</v>
      </c>
      <c r="K15" s="4">
        <v>2</v>
      </c>
    </row>
    <row r="16" spans="1:13" x14ac:dyDescent="0.25">
      <c r="A16" s="4" t="s">
        <v>12</v>
      </c>
      <c r="B16" s="5" t="s">
        <v>15</v>
      </c>
      <c r="C16" s="4" t="s">
        <v>37</v>
      </c>
      <c r="D16" s="4">
        <f>SUMIFS(Lichchung!$L$3:$L$50,Lichchung!$F$3:$F$50,BXH_VBang!B16,Lichchung!$G$3:$G$50,BXH_VBang!C16)+SUMIFS(Lichchung!$L$3:$L$50,Lichchung!$F$3:$F$50,BXH_VBang!B16,Lichchung!$H$3:$H$50,BXH_VBang!C16)</f>
        <v>4</v>
      </c>
      <c r="E16" s="4">
        <f>COUNTIFS(Lichchung!$M$3:$M$50,BXH_VBang!$L$1,Lichchung!$F$3:$F$50,BXH_VBang!B16,Lichchung!$G$3:$G$50,BXH_VBang!C16)+COUNTIFS(Lichchung!$N$3:$N$50,BXH_VBang!$L$1,Lichchung!$F$3:$F$50,BXH_VBang!B16,Lichchung!$H$3:$H$50,BXH_VBang!C16)</f>
        <v>0</v>
      </c>
      <c r="F16" s="4">
        <f>COUNTIFS(Lichchung!$M$3:$M$50,BXH_VBang!$M$1,Lichchung!$F$3:$F$50,BXH_VBang!B16,Lichchung!$G$3:$G$50,BXH_VBang!C16)+COUNTIFS(Lichchung!$N$3:$N$50,BXH_VBang!$M$1,Lichchung!$F$3:$F$50,BXH_VBang!B16,Lichchung!$H$3:$H$50,BXH_VBang!C16)</f>
        <v>1</v>
      </c>
      <c r="G16" s="4">
        <f>SUMIFS(Lichchung!$I$3:$I$50,Lichchung!$G$3:$G$50,BXH_VBang!C16,Lichchung!$F$3:$F$50,BXH_VBang!B16)+SUMIFS(Lichchung!$J$3:$J$50,Lichchung!$H$3:$H$50,BXH_VBang!C16,Lichchung!$F$3:$F$50,BXH_VBang!B16)</f>
        <v>3</v>
      </c>
      <c r="H16" s="4">
        <f>SUMIFS(Lichchung!$I$3:$I$50,Lichchung!$H$3:$H$50,BXH_VBang!C16,Lichchung!$F$3:$F$50,BXH_VBang!B16)+SUMIFS(Lichchung!$J$3:$J$50,Lichchung!$G$3:$G$50,BXH_VBang!C16,Lichchung!$F$3:$F$50,BXH_VBang!B16)</f>
        <v>9</v>
      </c>
      <c r="I16" s="4">
        <f>G16-H16</f>
        <v>-6</v>
      </c>
      <c r="J16" s="18">
        <f>E16*3+F16</f>
        <v>1</v>
      </c>
      <c r="K16" s="4"/>
    </row>
    <row r="17" spans="1:11" x14ac:dyDescent="0.25">
      <c r="A17" s="26" t="s">
        <v>12</v>
      </c>
      <c r="B17" s="27" t="s">
        <v>17</v>
      </c>
      <c r="C17" s="26" t="s">
        <v>33</v>
      </c>
      <c r="D17" s="26">
        <f>SUMIFS(Lichchung!$L$3:$L$50,Lichchung!$F$3:$F$50,BXH_VBang!B17,Lichchung!$G$3:$G$50,BXH_VBang!C17)+SUMIFS(Lichchung!$L$3:$L$50,Lichchung!$F$3:$F$50,BXH_VBang!B17,Lichchung!$H$3:$H$50,BXH_VBang!C17)</f>
        <v>4</v>
      </c>
      <c r="E17" s="26">
        <f>COUNTIFS(Lichchung!$M$3:$M$50,BXH_VBang!$L$1,Lichchung!$F$3:$F$50,BXH_VBang!B17,Lichchung!$G$3:$G$50,BXH_VBang!C17)+COUNTIFS(Lichchung!$N$3:$N$50,BXH_VBang!$L$1,Lichchung!$F$3:$F$50,BXH_VBang!B17,Lichchung!$H$3:$H$50,BXH_VBang!C17)</f>
        <v>2</v>
      </c>
      <c r="F17" s="26">
        <f>COUNTIFS(Lichchung!$M$3:$M$50,BXH_VBang!$M$1,Lichchung!$F$3:$F$50,BXH_VBang!B17,Lichchung!$G$3:$G$50,BXH_VBang!C17)+COUNTIFS(Lichchung!$N$3:$N$50,BXH_VBang!$M$1,Lichchung!$F$3:$F$50,BXH_VBang!B17,Lichchung!$H$3:$H$50,BXH_VBang!C17)</f>
        <v>0</v>
      </c>
      <c r="G17" s="26">
        <f>SUMIFS(Lichchung!$I$3:$I$50,Lichchung!$G$3:$G$50,BXH_VBang!C17,Lichchung!$F$3:$F$50,BXH_VBang!B17)+SUMIFS(Lichchung!$J$3:$J$50,Lichchung!$H$3:$H$50,BXH_VBang!C17,Lichchung!$F$3:$F$50,BXH_VBang!B17)</f>
        <v>6</v>
      </c>
      <c r="H17" s="26">
        <f>SUMIFS(Lichchung!$I$3:$I$50,Lichchung!$H$3:$H$50,BXH_VBang!C17,Lichchung!$F$3:$F$50,BXH_VBang!B17)+SUMIFS(Lichchung!$J$3:$J$50,Lichchung!$G$3:$G$50,BXH_VBang!C17,Lichchung!$F$3:$F$50,BXH_VBang!B17)</f>
        <v>10</v>
      </c>
      <c r="I17" s="26">
        <f>G17-H17</f>
        <v>-4</v>
      </c>
      <c r="J17" s="28">
        <f>E17*3+F17</f>
        <v>6</v>
      </c>
      <c r="K17" s="26"/>
    </row>
    <row r="18" spans="1:11" x14ac:dyDescent="0.25">
      <c r="A18" s="26" t="s">
        <v>12</v>
      </c>
      <c r="B18" s="27" t="s">
        <v>17</v>
      </c>
      <c r="C18" s="26" t="s">
        <v>34</v>
      </c>
      <c r="D18" s="26">
        <f>SUMIFS(Lichchung!$L$3:$L$50,Lichchung!$F$3:$F$50,BXH_VBang!B18,Lichchung!$G$3:$G$50,BXH_VBang!C18)+SUMIFS(Lichchung!$L$3:$L$50,Lichchung!$F$3:$F$50,BXH_VBang!B18,Lichchung!$H$3:$H$50,BXH_VBang!C18)</f>
        <v>4</v>
      </c>
      <c r="E18" s="26">
        <f>COUNTIFS(Lichchung!$M$3:$M$50,BXH_VBang!$L$1,Lichchung!$F$3:$F$50,BXH_VBang!B18,Lichchung!$G$3:$G$50,BXH_VBang!C18)+COUNTIFS(Lichchung!$N$3:$N$50,BXH_VBang!$L$1,Lichchung!$F$3:$F$50,BXH_VBang!B18,Lichchung!$H$3:$H$50,BXH_VBang!C18)</f>
        <v>2</v>
      </c>
      <c r="F18" s="26">
        <f>COUNTIFS(Lichchung!$M$3:$M$50,BXH_VBang!$M$1,Lichchung!$F$3:$F$50,BXH_VBang!B18,Lichchung!$G$3:$G$50,BXH_VBang!C18)+COUNTIFS(Lichchung!$N$3:$N$50,BXH_VBang!$M$1,Lichchung!$F$3:$F$50,BXH_VBang!B18,Lichchung!$H$3:$H$50,BXH_VBang!C18)</f>
        <v>0</v>
      </c>
      <c r="G18" s="26">
        <f>SUMIFS(Lichchung!$I$3:$I$50,Lichchung!$G$3:$G$50,BXH_VBang!C18,Lichchung!$F$3:$F$50,BXH_VBang!B18)+SUMIFS(Lichchung!$J$3:$J$50,Lichchung!$H$3:$H$50,BXH_VBang!C18,Lichchung!$F$3:$F$50,BXH_VBang!B18)</f>
        <v>5</v>
      </c>
      <c r="H18" s="26">
        <f>SUMIFS(Lichchung!$I$3:$I$50,Lichchung!$H$3:$H$50,BXH_VBang!C18,Lichchung!$F$3:$F$50,BXH_VBang!B18)+SUMIFS(Lichchung!$J$3:$J$50,Lichchung!$G$3:$G$50,BXH_VBang!C18,Lichchung!$F$3:$F$50,BXH_VBang!B18)</f>
        <v>7</v>
      </c>
      <c r="I18" s="26">
        <f>G18-H18</f>
        <v>-2</v>
      </c>
      <c r="J18" s="28">
        <f>E18*3+F18</f>
        <v>6</v>
      </c>
      <c r="K18" s="26"/>
    </row>
    <row r="19" spans="1:11" x14ac:dyDescent="0.25">
      <c r="A19" s="26" t="s">
        <v>12</v>
      </c>
      <c r="B19" s="27" t="s">
        <v>17</v>
      </c>
      <c r="C19" s="26" t="s">
        <v>35</v>
      </c>
      <c r="D19" s="26">
        <f>SUMIFS(Lichchung!$L$3:$L$50,Lichchung!$F$3:$F$50,BXH_VBang!B19,Lichchung!$G$3:$G$50,BXH_VBang!C19)+SUMIFS(Lichchung!$L$3:$L$50,Lichchung!$F$3:$F$50,BXH_VBang!B19,Lichchung!$H$3:$H$50,BXH_VBang!C19)</f>
        <v>4</v>
      </c>
      <c r="E19" s="26">
        <f>COUNTIFS(Lichchung!$M$3:$M$50,BXH_VBang!$L$1,Lichchung!$F$3:$F$50,BXH_VBang!B19,Lichchung!$G$3:$G$50,BXH_VBang!C19)+COUNTIFS(Lichchung!$N$3:$N$50,BXH_VBang!$L$1,Lichchung!$F$3:$F$50,BXH_VBang!B19,Lichchung!$H$3:$H$50,BXH_VBang!C19)</f>
        <v>2</v>
      </c>
      <c r="F19" s="26">
        <f>COUNTIFS(Lichchung!$M$3:$M$50,BXH_VBang!$M$1,Lichchung!$F$3:$F$50,BXH_VBang!B19,Lichchung!$G$3:$G$50,BXH_VBang!C19)+COUNTIFS(Lichchung!$N$3:$N$50,BXH_VBang!$M$1,Lichchung!$F$3:$F$50,BXH_VBang!B19,Lichchung!$H$3:$H$50,BXH_VBang!C19)</f>
        <v>1</v>
      </c>
      <c r="G19" s="26">
        <f>SUMIFS(Lichchung!$I$3:$I$50,Lichchung!$G$3:$G$50,BXH_VBang!C19,Lichchung!$F$3:$F$50,BXH_VBang!B19)+SUMIFS(Lichchung!$J$3:$J$50,Lichchung!$H$3:$H$50,BXH_VBang!C19,Lichchung!$F$3:$F$50,BXH_VBang!B19)</f>
        <v>8</v>
      </c>
      <c r="H19" s="26">
        <f>SUMIFS(Lichchung!$I$3:$I$50,Lichchung!$H$3:$H$50,BXH_VBang!C19,Lichchung!$F$3:$F$50,BXH_VBang!B19)+SUMIFS(Lichchung!$J$3:$J$50,Lichchung!$G$3:$G$50,BXH_VBang!C19,Lichchung!$F$3:$F$50,BXH_VBang!B19)</f>
        <v>3</v>
      </c>
      <c r="I19" s="26">
        <f>G19-H19</f>
        <v>5</v>
      </c>
      <c r="J19" s="28">
        <f>E19*3+F19</f>
        <v>7</v>
      </c>
      <c r="K19" s="26">
        <v>2</v>
      </c>
    </row>
    <row r="20" spans="1:11" x14ac:dyDescent="0.25">
      <c r="A20" s="26" t="s">
        <v>12</v>
      </c>
      <c r="B20" s="27" t="s">
        <v>17</v>
      </c>
      <c r="C20" s="26" t="s">
        <v>36</v>
      </c>
      <c r="D20" s="26">
        <f>SUMIFS(Lichchung!$L$3:$L$50,Lichchung!$F$3:$F$50,BXH_VBang!B20,Lichchung!$G$3:$G$50,BXH_VBang!C20)+SUMIFS(Lichchung!$L$3:$L$50,Lichchung!$F$3:$F$50,BXH_VBang!B20,Lichchung!$H$3:$H$50,BXH_VBang!C20)</f>
        <v>4</v>
      </c>
      <c r="E20" s="26">
        <f>COUNTIFS(Lichchung!$M$3:$M$50,BXH_VBang!$L$1,Lichchung!$F$3:$F$50,BXH_VBang!B20,Lichchung!$G$3:$G$50,BXH_VBang!C20)+COUNTIFS(Lichchung!$N$3:$N$50,BXH_VBang!$L$1,Lichchung!$F$3:$F$50,BXH_VBang!B20,Lichchung!$H$3:$H$50,BXH_VBang!C20)</f>
        <v>0</v>
      </c>
      <c r="F20" s="26">
        <f>COUNTIFS(Lichchung!$M$3:$M$50,BXH_VBang!$M$1,Lichchung!$F$3:$F$50,BXH_VBang!B20,Lichchung!$G$3:$G$50,BXH_VBang!C20)+COUNTIFS(Lichchung!$N$3:$N$50,BXH_VBang!$M$1,Lichchung!$F$3:$F$50,BXH_VBang!B20,Lichchung!$H$3:$H$50,BXH_VBang!C20)</f>
        <v>1</v>
      </c>
      <c r="G20" s="26">
        <f>SUMIFS(Lichchung!$I$3:$I$50,Lichchung!$G$3:$G$50,BXH_VBang!C20,Lichchung!$F$3:$F$50,BXH_VBang!B20)+SUMIFS(Lichchung!$J$3:$J$50,Lichchung!$H$3:$H$50,BXH_VBang!C20,Lichchung!$F$3:$F$50,BXH_VBang!B20)</f>
        <v>4</v>
      </c>
      <c r="H20" s="26">
        <f>SUMIFS(Lichchung!$I$3:$I$50,Lichchung!$H$3:$H$50,BXH_VBang!C20,Lichchung!$F$3:$F$50,BXH_VBang!B20)+SUMIFS(Lichchung!$J$3:$J$50,Lichchung!$G$3:$G$50,BXH_VBang!C20,Lichchung!$F$3:$F$50,BXH_VBang!B20)</f>
        <v>9</v>
      </c>
      <c r="I20" s="26">
        <f>G20-H20</f>
        <v>-5</v>
      </c>
      <c r="J20" s="28">
        <f>E20*3+F20</f>
        <v>1</v>
      </c>
      <c r="K20" s="26"/>
    </row>
    <row r="21" spans="1:11" x14ac:dyDescent="0.25">
      <c r="A21" s="26" t="s">
        <v>12</v>
      </c>
      <c r="B21" s="27" t="s">
        <v>17</v>
      </c>
      <c r="C21" s="26" t="s">
        <v>38</v>
      </c>
      <c r="D21" s="26">
        <f>SUMIFS(Lichchung!$L$3:$L$50,Lichchung!$F$3:$F$50,BXH_VBang!B21,Lichchung!$G$3:$G$50,BXH_VBang!C21)+SUMIFS(Lichchung!$L$3:$L$50,Lichchung!$F$3:$F$50,BXH_VBang!B21,Lichchung!$H$3:$H$50,BXH_VBang!C21)</f>
        <v>4</v>
      </c>
      <c r="E21" s="26">
        <f>COUNTIFS(Lichchung!$M$3:$M$50,BXH_VBang!$L$1,Lichchung!$F$3:$F$50,BXH_VBang!B21,Lichchung!$G$3:$G$50,BXH_VBang!C21)+COUNTIFS(Lichchung!$N$3:$N$50,BXH_VBang!$L$1,Lichchung!$F$3:$F$50,BXH_VBang!B21,Lichchung!$H$3:$H$50,BXH_VBang!C21)</f>
        <v>2</v>
      </c>
      <c r="F21" s="26">
        <f>COUNTIFS(Lichchung!$M$3:$M$50,BXH_VBang!$M$1,Lichchung!$F$3:$F$50,BXH_VBang!B21,Lichchung!$G$3:$G$50,BXH_VBang!C21)+COUNTIFS(Lichchung!$N$3:$N$50,BXH_VBang!$M$1,Lichchung!$F$3:$F$50,BXH_VBang!B21,Lichchung!$H$3:$H$50,BXH_VBang!C21)</f>
        <v>2</v>
      </c>
      <c r="G21" s="26">
        <f>SUMIFS(Lichchung!$I$3:$I$50,Lichchung!$G$3:$G$50,BXH_VBang!C21,Lichchung!$F$3:$F$50,BXH_VBang!B21)+SUMIFS(Lichchung!$J$3:$J$50,Lichchung!$H$3:$H$50,BXH_VBang!C21,Lichchung!$F$3:$F$50,BXH_VBang!B21)</f>
        <v>10</v>
      </c>
      <c r="H21" s="26">
        <f>SUMIFS(Lichchung!$I$3:$I$50,Lichchung!$H$3:$H$50,BXH_VBang!C21,Lichchung!$F$3:$F$50,BXH_VBang!B21)+SUMIFS(Lichchung!$J$3:$J$50,Lichchung!$G$3:$G$50,BXH_VBang!C21,Lichchung!$F$3:$F$50,BXH_VBang!B21)</f>
        <v>4</v>
      </c>
      <c r="I21" s="26">
        <f>G21-H21</f>
        <v>6</v>
      </c>
      <c r="J21" s="28">
        <f>E21*3+F21</f>
        <v>8</v>
      </c>
      <c r="K21" s="26">
        <v>1</v>
      </c>
    </row>
  </sheetData>
  <sortState ref="A2:L41">
    <sortCondition ref="A2:A41"/>
    <sortCondition ref="B2:B41"/>
    <sortCondition descending="1" ref="J2:J41"/>
    <sortCondition descending="1" ref="I2:I4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9FA70-3AAF-4019-AB13-3691F404F98D}">
  <dimension ref="A1:K9"/>
  <sheetViews>
    <sheetView workbookViewId="0">
      <selection activeCell="F5" sqref="F5"/>
    </sheetView>
  </sheetViews>
  <sheetFormatPr defaultRowHeight="15" x14ac:dyDescent="0.25"/>
  <cols>
    <col min="1" max="1" width="24.7109375" customWidth="1"/>
    <col min="4" max="4" width="13.42578125" customWidth="1"/>
    <col min="8" max="11" width="6.7109375" customWidth="1"/>
  </cols>
  <sheetData>
    <row r="1" spans="1:11" x14ac:dyDescent="0.25">
      <c r="A1" s="9" t="s">
        <v>0</v>
      </c>
      <c r="B1" s="9" t="s">
        <v>13</v>
      </c>
      <c r="C1" s="9" t="s">
        <v>14</v>
      </c>
      <c r="D1" s="9" t="s">
        <v>3</v>
      </c>
      <c r="E1" s="9" t="s">
        <v>2</v>
      </c>
      <c r="F1" s="9" t="s">
        <v>1</v>
      </c>
      <c r="G1" s="9" t="s">
        <v>23</v>
      </c>
      <c r="H1" s="23" t="s">
        <v>22</v>
      </c>
      <c r="I1" s="23"/>
      <c r="J1" s="31" t="s">
        <v>50</v>
      </c>
      <c r="K1" s="32"/>
    </row>
    <row r="2" spans="1:11" x14ac:dyDescent="0.25">
      <c r="A2" s="13" t="s">
        <v>45</v>
      </c>
      <c r="B2" s="13">
        <v>4</v>
      </c>
      <c r="C2" s="14">
        <v>10</v>
      </c>
      <c r="D2" s="13" t="s">
        <v>49</v>
      </c>
      <c r="E2" s="13" t="s">
        <v>11</v>
      </c>
      <c r="F2" s="13" t="s">
        <v>32</v>
      </c>
      <c r="G2" s="33" t="s">
        <v>38</v>
      </c>
      <c r="H2" s="13">
        <v>0</v>
      </c>
      <c r="I2" s="13">
        <v>3</v>
      </c>
      <c r="J2" s="29"/>
      <c r="K2" s="29"/>
    </row>
    <row r="3" spans="1:11" x14ac:dyDescent="0.25">
      <c r="A3" s="13" t="s">
        <v>46</v>
      </c>
      <c r="B3" s="13">
        <v>4</v>
      </c>
      <c r="C3" s="14">
        <v>10</v>
      </c>
      <c r="D3" s="13" t="s">
        <v>18</v>
      </c>
      <c r="E3" s="13" t="s">
        <v>11</v>
      </c>
      <c r="F3" s="33" t="s">
        <v>36</v>
      </c>
      <c r="G3" s="13" t="s">
        <v>39</v>
      </c>
      <c r="H3" s="13">
        <v>2</v>
      </c>
      <c r="I3" s="13">
        <v>2</v>
      </c>
      <c r="J3" s="29">
        <v>2</v>
      </c>
      <c r="K3" s="13">
        <v>1</v>
      </c>
    </row>
    <row r="4" spans="1:11" x14ac:dyDescent="0.25">
      <c r="A4" s="13" t="s">
        <v>47</v>
      </c>
      <c r="B4" s="13">
        <v>5</v>
      </c>
      <c r="C4" s="14">
        <v>10</v>
      </c>
      <c r="D4" s="13" t="s">
        <v>18</v>
      </c>
      <c r="E4" s="13" t="s">
        <v>12</v>
      </c>
      <c r="F4" s="13" t="s">
        <v>39</v>
      </c>
      <c r="G4" s="13" t="s">
        <v>38</v>
      </c>
      <c r="H4" s="13"/>
      <c r="I4" s="13"/>
      <c r="J4" s="29"/>
      <c r="K4" s="29"/>
    </row>
    <row r="5" spans="1:11" x14ac:dyDescent="0.25">
      <c r="A5" s="13" t="s">
        <v>48</v>
      </c>
      <c r="B5" s="13">
        <v>5</v>
      </c>
      <c r="C5" s="14">
        <v>10</v>
      </c>
      <c r="D5" s="13" t="s">
        <v>49</v>
      </c>
      <c r="E5" s="13" t="s">
        <v>12</v>
      </c>
      <c r="F5" s="13" t="s">
        <v>35</v>
      </c>
      <c r="G5" s="13" t="s">
        <v>30</v>
      </c>
      <c r="H5" s="13"/>
      <c r="I5" s="13"/>
      <c r="J5" s="29"/>
      <c r="K5" s="29"/>
    </row>
    <row r="6" spans="1:11" x14ac:dyDescent="0.25">
      <c r="A6" s="13" t="s">
        <v>53</v>
      </c>
      <c r="B6" s="34">
        <v>6</v>
      </c>
      <c r="C6" s="34">
        <v>10</v>
      </c>
      <c r="D6" s="13" t="s">
        <v>49</v>
      </c>
      <c r="E6" s="30" t="s">
        <v>11</v>
      </c>
      <c r="F6" s="34" t="s">
        <v>32</v>
      </c>
      <c r="G6" s="34" t="s">
        <v>39</v>
      </c>
      <c r="H6" s="29"/>
      <c r="I6" s="29"/>
      <c r="J6" s="29"/>
      <c r="K6" s="29"/>
    </row>
    <row r="7" spans="1:11" x14ac:dyDescent="0.25">
      <c r="A7" s="13" t="s">
        <v>51</v>
      </c>
      <c r="B7" s="34">
        <v>6</v>
      </c>
      <c r="C7" s="34">
        <v>10</v>
      </c>
      <c r="D7" s="30" t="s">
        <v>18</v>
      </c>
      <c r="E7" s="30" t="s">
        <v>11</v>
      </c>
      <c r="F7" s="34" t="s">
        <v>38</v>
      </c>
      <c r="G7" s="34" t="s">
        <v>36</v>
      </c>
      <c r="H7" s="29"/>
      <c r="I7" s="29"/>
      <c r="J7" s="29"/>
      <c r="K7" s="29"/>
    </row>
    <row r="8" spans="1:11" x14ac:dyDescent="0.25">
      <c r="A8" s="13" t="s">
        <v>54</v>
      </c>
      <c r="B8" s="34">
        <v>7</v>
      </c>
      <c r="C8" s="34">
        <v>10</v>
      </c>
      <c r="D8" s="13" t="s">
        <v>49</v>
      </c>
      <c r="E8" s="30" t="s">
        <v>12</v>
      </c>
      <c r="F8" s="34"/>
      <c r="G8" s="34"/>
      <c r="H8" s="29"/>
      <c r="I8" s="29"/>
      <c r="J8" s="29"/>
      <c r="K8" s="29"/>
    </row>
    <row r="9" spans="1:11" x14ac:dyDescent="0.25">
      <c r="A9" s="13" t="s">
        <v>52</v>
      </c>
      <c r="B9" s="34">
        <v>7</v>
      </c>
      <c r="C9" s="34">
        <v>10</v>
      </c>
      <c r="D9" s="30" t="s">
        <v>18</v>
      </c>
      <c r="E9" s="30" t="s">
        <v>12</v>
      </c>
      <c r="F9" s="34"/>
      <c r="G9" s="34"/>
      <c r="H9" s="29"/>
      <c r="I9" s="29"/>
      <c r="J9" s="29"/>
      <c r="K9" s="29"/>
    </row>
  </sheetData>
  <mergeCells count="2">
    <mergeCell ref="H1:I1"/>
    <mergeCell ref="J1:K1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Lichchung</vt:lpstr>
      <vt:lpstr>BXH_VBang</vt:lpstr>
      <vt:lpstr>Chungkjet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Toan Nguyễn</dc:creator>
  <cp:lastModifiedBy>Toan Nguyễn</cp:lastModifiedBy>
  <cp:lastPrinted>2019-08-12T07:32:12Z</cp:lastPrinted>
  <dcterms:created xsi:type="dcterms:W3CDTF">2019-05-26T03:21:05Z</dcterms:created>
  <dcterms:modified xsi:type="dcterms:W3CDTF">2019-10-05T08:27:10Z</dcterms:modified>
</cp:coreProperties>
</file>