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 activeTab="3"/>
  </bookViews>
  <sheets>
    <sheet name="Biểu 1. Dân số" sheetId="1" r:id="rId1"/>
    <sheet name="Biểu 2.Quy mô " sheetId="5" r:id="rId2"/>
    <sheet name="Biểu 3.Đội ngũ" sheetId="6" r:id="rId3"/>
    <sheet name="Biểu 4. CSVC" sheetId="7" r:id="rId4"/>
  </sheets>
  <calcPr calcId="144525"/>
</workbook>
</file>

<file path=xl/calcChain.xml><?xml version="1.0" encoding="utf-8"?>
<calcChain xmlns="http://schemas.openxmlformats.org/spreadsheetml/2006/main">
  <c r="J13" i="5" l="1"/>
  <c r="E17" i="6"/>
  <c r="M20" i="6"/>
  <c r="L20" i="6"/>
  <c r="H20" i="6"/>
  <c r="D8" i="1" l="1"/>
  <c r="E8" i="1"/>
  <c r="F8" i="1"/>
  <c r="G8" i="1"/>
  <c r="H8" i="1"/>
  <c r="I8" i="1"/>
  <c r="J8" i="1"/>
  <c r="C8" i="1"/>
  <c r="G10" i="5" l="1"/>
  <c r="M10" i="6" l="1"/>
  <c r="E20" i="6"/>
  <c r="C20" i="6"/>
  <c r="I13" i="5" l="1"/>
  <c r="H13" i="5"/>
  <c r="F13" i="5"/>
  <c r="E13" i="5"/>
  <c r="C13" i="5"/>
  <c r="B13" i="5"/>
  <c r="J11" i="5"/>
  <c r="G11" i="5"/>
  <c r="D11" i="5"/>
  <c r="J9" i="5" l="1"/>
  <c r="J10" i="5"/>
  <c r="J12" i="5"/>
  <c r="G9" i="5"/>
  <c r="G12" i="5"/>
  <c r="G13" i="5"/>
  <c r="D9" i="5"/>
  <c r="D10" i="5"/>
  <c r="D12" i="5"/>
  <c r="J8" i="5"/>
  <c r="G8" i="5"/>
  <c r="D8" i="5"/>
  <c r="D13" i="5" l="1"/>
</calcChain>
</file>

<file path=xl/sharedStrings.xml><?xml version="1.0" encoding="utf-8"?>
<sst xmlns="http://schemas.openxmlformats.org/spreadsheetml/2006/main" count="132" uniqueCount="93">
  <si>
    <t>DỰ BÁO DÂN SỐ</t>
  </si>
  <si>
    <t>TT</t>
  </si>
  <si>
    <t>Chỉ tiêu</t>
  </si>
  <si>
    <t>Tổng dân số xã, thị trấn</t>
  </si>
  <si>
    <t>UBND HUYỆN ĐAN PHƯỢNG</t>
  </si>
  <si>
    <t>Độc lập - Tự do - Hạnh phúc</t>
  </si>
  <si>
    <t>Lớp</t>
  </si>
  <si>
    <t>Kế hoạch năm học 2020-2021</t>
  </si>
  <si>
    <t>Số lớp</t>
  </si>
  <si>
    <t>Số học sinh</t>
  </si>
  <si>
    <t>Bình quân số học sinh/lớp</t>
  </si>
  <si>
    <t>Tổng</t>
  </si>
  <si>
    <t>Thực hiện năm học 2019-2020</t>
  </si>
  <si>
    <t>Ước thực hiện năm học 2021-2022</t>
  </si>
  <si>
    <t>Viên chức, 
hợp đồng</t>
  </si>
  <si>
    <t>Biên chế</t>
  </si>
  <si>
    <t>Trình độ đào tạo</t>
  </si>
  <si>
    <t>Thạc sĩ</t>
  </si>
  <si>
    <t>Đại học</t>
  </si>
  <si>
    <t>Sơ cấp</t>
  </si>
  <si>
    <t>Hợp đồng</t>
  </si>
  <si>
    <t>Hợp đồng
theo chỉ 
tiêu của huyện</t>
  </si>
  <si>
    <t>Hợp đồng 
trường</t>
  </si>
  <si>
    <t>Đảng 
viên</t>
  </si>
  <si>
    <t>I</t>
  </si>
  <si>
    <t>Quản lí</t>
  </si>
  <si>
    <t>II</t>
  </si>
  <si>
    <t>Giáo viên</t>
  </si>
  <si>
    <t>Tiếng Anh</t>
  </si>
  <si>
    <t>Âm nhạc</t>
  </si>
  <si>
    <t>Thể dục</t>
  </si>
  <si>
    <t>Mĩ thuật</t>
  </si>
  <si>
    <t>Tin học</t>
  </si>
  <si>
    <t>Số được giao năm 2020</t>
  </si>
  <si>
    <t>Nhân viên</t>
  </si>
  <si>
    <t>Hành chính</t>
  </si>
  <si>
    <t>Bảo vệ</t>
  </si>
  <si>
    <t>Cao 
đẳng</t>
  </si>
  <si>
    <t>Trung
 cấp</t>
  </si>
  <si>
    <t>Số cần 
theo quy định</t>
  </si>
  <si>
    <t>Dân số 11-14 tuổi</t>
  </si>
  <si>
    <t>HIỆU TRƯỞNG</t>
  </si>
  <si>
    <t>Danh mục</t>
  </si>
  <si>
    <t>Đơn vị 
tính</t>
  </si>
  <si>
    <t>Hiện có</t>
  </si>
  <si>
    <t>Tổng số</t>
  </si>
  <si>
    <t>Kiên cố</t>
  </si>
  <si>
    <t>Bán kiên cố</t>
  </si>
  <si>
    <t>Số phòng</t>
  </si>
  <si>
    <t>Diện tích</t>
  </si>
  <si>
    <t xml:space="preserve">Phòng học </t>
  </si>
  <si>
    <t>Phòng</t>
  </si>
  <si>
    <t>Phòng thư viện</t>
  </si>
  <si>
    <t xml:space="preserve">Phòng học bộ môn </t>
  </si>
  <si>
    <t>Phòng Y tế</t>
  </si>
  <si>
    <t>Phòng truyền thống</t>
  </si>
  <si>
    <t>Phòng Đội</t>
  </si>
  <si>
    <t>Phòng khác</t>
  </si>
  <si>
    <t>Nhà để xe</t>
  </si>
  <si>
    <t xml:space="preserve">Bàn ghế học sinh </t>
  </si>
  <si>
    <t xml:space="preserve">Công trình vệ sinh </t>
  </si>
  <si>
    <t>Khu</t>
  </si>
  <si>
    <t>Tổng diện tích đất</t>
  </si>
  <si>
    <t>KẾ HOẠCH PHÁT TRIỂN ĐỘI NGŨ NĂM 2020</t>
  </si>
  <si>
    <t>THỐNG KÊ HIỆN TRẠNG CƠ SỞ VẬT CHẤT TRƯỜNG HỌC NĂM 2020</t>
  </si>
  <si>
    <t>Bộ</t>
  </si>
  <si>
    <r>
      <t>m</t>
    </r>
    <r>
      <rPr>
        <vertAlign val="superscript"/>
        <sz val="14"/>
        <color theme="1"/>
        <rFont val="Times New Roman"/>
        <family val="1"/>
      </rPr>
      <t>2</t>
    </r>
  </si>
  <si>
    <t>Số GV có đến 01/9/2020</t>
  </si>
  <si>
    <t>Thừa (+), thiếu (-)</t>
  </si>
  <si>
    <t>Dân số 0-5 tuổi</t>
  </si>
  <si>
    <t>Dân số 0-2 tuổi</t>
  </si>
  <si>
    <t>Dân số 3-5 tuổi</t>
  </si>
  <si>
    <t>Trong đó: 5 tuổi</t>
  </si>
  <si>
    <t>Dân số 6-10 tuổi</t>
  </si>
  <si>
    <t>Trong đó: 6 tuổi</t>
  </si>
  <si>
    <t>Tr.đó: Dân số 0 đến 14 tuổi</t>
  </si>
  <si>
    <t>Lớp 1</t>
  </si>
  <si>
    <t>Lớp 2</t>
  </si>
  <si>
    <t>Lớp 3</t>
  </si>
  <si>
    <t>Lớp 4</t>
  </si>
  <si>
    <t>Lớp 5</t>
  </si>
  <si>
    <t>KẾ HOẠCH PHÁT TRIỂN GIÁO DỤC TIỂU HỌC NĂM 2020</t>
  </si>
  <si>
    <t>Văn hóa</t>
  </si>
  <si>
    <t>CỘNG HÒA XÃ HỘI CHỦ NGHĨA VIỆT NAM</t>
  </si>
  <si>
    <t>Hiện có (tính đến 01/4/2020)</t>
  </si>
  <si>
    <t>Nguyễn Thị Nga</t>
  </si>
  <si>
    <t>TRƯỜNG TIỂU HỌC THƯỢNG MỖ</t>
  </si>
  <si>
    <t xml:space="preserve"> TRƯỜNG TIỂU HỌC THƯỢNG MỖ</t>
  </si>
  <si>
    <t>Đan phượng, ngày 17 tháng 04 năm 2020</t>
  </si>
  <si>
    <t>Đan phượng, ngày 15 tháng 04 năm 2020</t>
  </si>
  <si>
    <t>Được giao</t>
  </si>
  <si>
    <t>39(38 GV +1 TPT)</t>
  </si>
  <si>
    <t>39 ( 39 GV+1TPT)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</si>
</sst>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\ ##0"/>
    <numFmt numFmtId="165" formatCode="#\ ###"/>
    <numFmt numFmtId="166" formatCode="#,##0.000"/>
    <numFmt numFmtId="168" formatCode="0.0"/>
  </numFmts>
  <fonts count="24" x14ac:knownFonts="1"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2"/>
    </font>
    <font>
      <sz val="10"/>
      <name val="Arial"/>
      <family val="2"/>
      <charset val="163"/>
    </font>
    <font>
      <b/>
      <sz val="14"/>
      <color theme="1"/>
      <name val="Cambria"/>
      <family val="1"/>
      <charset val="163"/>
      <scheme val="major"/>
    </font>
    <font>
      <b/>
      <sz val="13"/>
      <color theme="1"/>
      <name val="Cambria"/>
      <family val="1"/>
      <charset val="163"/>
      <scheme val="maj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vertAlign val="superscript"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charset val="163"/>
      <scheme val="minor"/>
    </font>
    <font>
      <b/>
      <sz val="10"/>
      <color theme="1"/>
      <name val="Times New Roman"/>
      <family val="1"/>
    </font>
    <font>
      <b/>
      <sz val="7"/>
      <color theme="1"/>
      <name val="Times New Roman"/>
      <family val="1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0" fontId="5" fillId="0" borderId="0"/>
    <xf numFmtId="0" fontId="4" fillId="0" borderId="0" applyBorder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0" fontId="4" fillId="0" borderId="0"/>
    <xf numFmtId="0" fontId="4" fillId="0" borderId="0"/>
  </cellStyleXfs>
  <cellXfs count="114">
    <xf numFmtId="0" fontId="0" fillId="0" borderId="0" xfId="0"/>
    <xf numFmtId="0" fontId="8" fillId="0" borderId="0" xfId="0" applyFont="1" applyAlignment="1"/>
    <xf numFmtId="0" fontId="2" fillId="2" borderId="1" xfId="6" applyFont="1" applyFill="1" applyBorder="1" applyAlignment="1" applyProtection="1">
      <alignment horizontal="center" vertical="center" wrapText="1"/>
    </xf>
    <xf numFmtId="0" fontId="2" fillId="2" borderId="1" xfId="6" applyFont="1" applyFill="1" applyBorder="1" applyAlignment="1" applyProtection="1">
      <alignment horizontal="center" vertical="center"/>
    </xf>
    <xf numFmtId="0" fontId="3" fillId="2" borderId="1" xfId="6" applyFont="1" applyFill="1" applyBorder="1" applyAlignment="1" applyProtection="1">
      <alignment horizontal="center" vertical="center"/>
    </xf>
    <xf numFmtId="3" fontId="2" fillId="2" borderId="1" xfId="5" applyNumberFormat="1" applyFont="1" applyFill="1" applyBorder="1" applyAlignment="1" applyProtection="1">
      <alignment horizontal="center" vertical="center"/>
      <protection locked="0"/>
    </xf>
    <xf numFmtId="3" fontId="2" fillId="2" borderId="1" xfId="7" applyNumberFormat="1" applyFont="1" applyFill="1" applyBorder="1" applyAlignment="1" applyProtection="1">
      <alignment horizontal="center" vertical="center" wrapText="1"/>
    </xf>
    <xf numFmtId="164" fontId="3" fillId="0" borderId="1" xfId="5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Border="1" applyAlignment="1"/>
    <xf numFmtId="3" fontId="2" fillId="2" borderId="2" xfId="7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9" fillId="0" borderId="0" xfId="0" applyFont="1"/>
    <xf numFmtId="0" fontId="3" fillId="2" borderId="1" xfId="6" applyFont="1" applyFill="1" applyBorder="1" applyAlignment="1" applyProtection="1">
      <alignment horizontal="center" vertical="center" wrapText="1"/>
    </xf>
    <xf numFmtId="0" fontId="13" fillId="0" borderId="0" xfId="0" applyFont="1" applyAlignme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2" fillId="2" borderId="1" xfId="6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0" fontId="10" fillId="0" borderId="0" xfId="0" applyFont="1" applyAlignment="1"/>
    <xf numFmtId="0" fontId="11" fillId="0" borderId="0" xfId="0" applyFont="1" applyAlignment="1"/>
    <xf numFmtId="0" fontId="14" fillId="0" borderId="8" xfId="0" applyFont="1" applyBorder="1" applyAlignment="1"/>
    <xf numFmtId="0" fontId="14" fillId="0" borderId="0" xfId="0" applyFont="1" applyAlignment="1"/>
    <xf numFmtId="0" fontId="19" fillId="0" borderId="0" xfId="0" applyFont="1" applyAlignment="1"/>
    <xf numFmtId="0" fontId="3" fillId="2" borderId="9" xfId="6" applyFont="1" applyFill="1" applyBorder="1" applyAlignment="1" applyProtection="1">
      <alignment horizontal="center" vertical="center"/>
    </xf>
    <xf numFmtId="3" fontId="3" fillId="2" borderId="9" xfId="7" applyNumberFormat="1" applyFont="1" applyFill="1" applyBorder="1" applyAlignment="1" applyProtection="1">
      <alignment horizontal="center" vertical="center"/>
      <protection locked="0"/>
    </xf>
    <xf numFmtId="0" fontId="3" fillId="2" borderId="10" xfId="6" applyFont="1" applyFill="1" applyBorder="1" applyAlignment="1" applyProtection="1">
      <alignment horizontal="center" vertical="center" wrapText="1"/>
    </xf>
    <xf numFmtId="0" fontId="3" fillId="2" borderId="10" xfId="6" applyFont="1" applyFill="1" applyBorder="1" applyAlignment="1" applyProtection="1">
      <alignment horizontal="center" vertical="center"/>
    </xf>
    <xf numFmtId="3" fontId="3" fillId="2" borderId="10" xfId="7" applyNumberFormat="1" applyFont="1" applyFill="1" applyBorder="1" applyAlignment="1" applyProtection="1">
      <alignment horizontal="center" vertical="center"/>
      <protection locked="0"/>
    </xf>
    <xf numFmtId="0" fontId="3" fillId="2" borderId="11" xfId="6" applyFont="1" applyFill="1" applyBorder="1" applyAlignment="1" applyProtection="1">
      <alignment horizontal="center" vertical="center"/>
    </xf>
    <xf numFmtId="3" fontId="3" fillId="2" borderId="11" xfId="7" applyNumberFormat="1" applyFont="1" applyFill="1" applyBorder="1" applyAlignment="1" applyProtection="1">
      <alignment horizontal="center" vertical="center"/>
      <protection locked="0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9" fillId="0" borderId="9" xfId="0" applyFont="1" applyBorder="1" applyAlignment="1">
      <alignment horizontal="justify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justify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justify" vertical="top" wrapText="1"/>
    </xf>
    <xf numFmtId="0" fontId="9" fillId="0" borderId="11" xfId="0" applyFont="1" applyBorder="1" applyAlignment="1">
      <alignment horizontal="center" vertical="top" wrapText="1"/>
    </xf>
    <xf numFmtId="164" fontId="3" fillId="0" borderId="9" xfId="5" applyNumberFormat="1" applyFont="1" applyFill="1" applyBorder="1" applyAlignment="1">
      <alignment horizontal="center" vertical="center" wrapText="1"/>
    </xf>
    <xf numFmtId="0" fontId="3" fillId="0" borderId="9" xfId="5" applyNumberFormat="1" applyFont="1" applyFill="1" applyBorder="1" applyAlignment="1">
      <alignment horizontal="center" vertical="center" wrapText="1"/>
    </xf>
    <xf numFmtId="164" fontId="3" fillId="0" borderId="10" xfId="5" applyNumberFormat="1" applyFont="1" applyFill="1" applyBorder="1" applyAlignment="1">
      <alignment horizontal="center" vertical="center" wrapText="1"/>
    </xf>
    <xf numFmtId="164" fontId="9" fillId="2" borderId="10" xfId="5" applyNumberFormat="1" applyFont="1" applyFill="1" applyBorder="1" applyAlignment="1">
      <alignment horizontal="center" vertical="center"/>
    </xf>
    <xf numFmtId="0" fontId="9" fillId="2" borderId="10" xfId="5" applyNumberFormat="1" applyFont="1" applyFill="1" applyBorder="1" applyAlignment="1">
      <alignment horizontal="center" vertical="center" wrapText="1"/>
    </xf>
    <xf numFmtId="0" fontId="2" fillId="0" borderId="10" xfId="5" applyNumberFormat="1" applyFont="1" applyFill="1" applyBorder="1" applyAlignment="1">
      <alignment horizontal="center" vertical="center" wrapText="1"/>
    </xf>
    <xf numFmtId="165" fontId="9" fillId="2" borderId="10" xfId="5" applyNumberFormat="1" applyFont="1" applyFill="1" applyBorder="1" applyAlignment="1">
      <alignment horizontal="center" vertical="center"/>
    </xf>
    <xf numFmtId="0" fontId="15" fillId="0" borderId="1" xfId="0" applyFont="1" applyBorder="1" applyAlignment="1"/>
    <xf numFmtId="0" fontId="16" fillId="0" borderId="9" xfId="0" applyFont="1" applyBorder="1" applyAlignment="1"/>
    <xf numFmtId="0" fontId="16" fillId="0" borderId="10" xfId="0" applyFont="1" applyBorder="1" applyAlignment="1"/>
    <xf numFmtId="0" fontId="16" fillId="0" borderId="11" xfId="0" applyFont="1" applyBorder="1" applyAlignment="1"/>
    <xf numFmtId="0" fontId="20" fillId="0" borderId="0" xfId="0" applyFont="1"/>
    <xf numFmtId="0" fontId="15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9" fillId="0" borderId="0" xfId="0" applyFont="1"/>
    <xf numFmtId="166" fontId="3" fillId="2" borderId="9" xfId="7" applyNumberFormat="1" applyFont="1" applyFill="1" applyBorder="1" applyAlignment="1" applyProtection="1">
      <alignment horizontal="center" vertical="center"/>
      <protection locked="0"/>
    </xf>
    <xf numFmtId="168" fontId="2" fillId="0" borderId="10" xfId="5" applyNumberFormat="1" applyFont="1" applyFill="1" applyBorder="1" applyAlignment="1">
      <alignment horizontal="center" vertical="center" wrapText="1"/>
    </xf>
    <xf numFmtId="0" fontId="3" fillId="0" borderId="10" xfId="5" applyNumberFormat="1" applyFont="1" applyFill="1" applyBorder="1" applyAlignment="1">
      <alignment horizontal="center" vertical="center" wrapText="1"/>
    </xf>
    <xf numFmtId="3" fontId="3" fillId="2" borderId="12" xfId="7" applyNumberFormat="1" applyFont="1" applyFill="1" applyBorder="1" applyAlignment="1" applyProtection="1">
      <alignment horizontal="center" vertical="center"/>
      <protection locked="0"/>
    </xf>
    <xf numFmtId="0" fontId="3" fillId="0" borderId="12" xfId="5" applyNumberFormat="1" applyFont="1" applyFill="1" applyBorder="1" applyAlignment="1">
      <alignment horizontal="center" vertical="center" wrapText="1"/>
    </xf>
    <xf numFmtId="0" fontId="3" fillId="0" borderId="9" xfId="6" applyFont="1" applyFill="1" applyBorder="1" applyAlignment="1" applyProtection="1">
      <alignment horizontal="center" vertical="center"/>
    </xf>
    <xf numFmtId="3" fontId="2" fillId="0" borderId="9" xfId="7" applyNumberFormat="1" applyFont="1" applyFill="1" applyBorder="1" applyAlignment="1" applyProtection="1">
      <alignment horizontal="center" vertical="center" wrapText="1"/>
    </xf>
    <xf numFmtId="3" fontId="3" fillId="0" borderId="9" xfId="7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3" fillId="0" borderId="10" xfId="6" applyFont="1" applyFill="1" applyBorder="1" applyAlignment="1" applyProtection="1">
      <alignment horizontal="center" vertical="center"/>
    </xf>
    <xf numFmtId="3" fontId="3" fillId="0" borderId="10" xfId="7" applyNumberFormat="1" applyFont="1" applyFill="1" applyBorder="1" applyAlignment="1" applyProtection="1">
      <alignment horizontal="center" vertical="center"/>
      <protection locked="0"/>
    </xf>
    <xf numFmtId="0" fontId="3" fillId="0" borderId="10" xfId="6" applyFont="1" applyFill="1" applyBorder="1" applyAlignment="1" applyProtection="1">
      <alignment horizontal="center" vertical="center" wrapText="1"/>
    </xf>
    <xf numFmtId="0" fontId="3" fillId="0" borderId="11" xfId="6" applyFont="1" applyFill="1" applyBorder="1" applyAlignment="1" applyProtection="1">
      <alignment horizontal="center" vertical="center"/>
    </xf>
    <xf numFmtId="3" fontId="3" fillId="0" borderId="11" xfId="7" applyNumberFormat="1" applyFont="1" applyFill="1" applyBorder="1" applyAlignment="1" applyProtection="1">
      <alignment horizontal="center" vertical="center"/>
      <protection locked="0"/>
    </xf>
    <xf numFmtId="164" fontId="2" fillId="0" borderId="1" xfId="5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5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" fillId="2" borderId="1" xfId="6" applyFont="1" applyFill="1" applyBorder="1" applyAlignment="1" applyProtection="1">
      <alignment horizontal="center" vertical="center"/>
    </xf>
    <xf numFmtId="0" fontId="2" fillId="2" borderId="2" xfId="6" applyFont="1" applyFill="1" applyBorder="1" applyAlignment="1" applyProtection="1">
      <alignment horizontal="center" vertical="center" wrapText="1"/>
    </xf>
    <xf numFmtId="0" fontId="2" fillId="2" borderId="5" xfId="6" applyFont="1" applyFill="1" applyBorder="1" applyAlignment="1" applyProtection="1">
      <alignment horizontal="center" vertical="center" wrapText="1"/>
    </xf>
    <xf numFmtId="0" fontId="2" fillId="2" borderId="2" xfId="6" applyFont="1" applyFill="1" applyBorder="1" applyAlignment="1" applyProtection="1">
      <alignment horizontal="center" vertical="center"/>
    </xf>
    <xf numFmtId="0" fontId="2" fillId="2" borderId="5" xfId="6" applyFont="1" applyFill="1" applyBorder="1" applyAlignment="1" applyProtection="1">
      <alignment horizontal="center" vertical="center"/>
    </xf>
    <xf numFmtId="3" fontId="2" fillId="2" borderId="3" xfId="5" applyNumberFormat="1" applyFont="1" applyFill="1" applyBorder="1" applyAlignment="1" applyProtection="1">
      <alignment horizontal="center" vertical="center"/>
      <protection locked="0"/>
    </xf>
    <xf numFmtId="3" fontId="2" fillId="2" borderId="4" xfId="5" applyNumberFormat="1" applyFont="1" applyFill="1" applyBorder="1" applyAlignment="1" applyProtection="1">
      <alignment horizontal="center" vertical="center"/>
      <protection locked="0"/>
    </xf>
    <xf numFmtId="166" fontId="3" fillId="2" borderId="3" xfId="7" applyNumberFormat="1" applyFont="1" applyFill="1" applyBorder="1" applyAlignment="1" applyProtection="1">
      <alignment horizontal="center" vertical="center"/>
    </xf>
    <xf numFmtId="166" fontId="3" fillId="2" borderId="6" xfId="7" applyNumberFormat="1" applyFont="1" applyFill="1" applyBorder="1" applyAlignment="1" applyProtection="1">
      <alignment horizontal="center" vertical="center"/>
    </xf>
    <xf numFmtId="166" fontId="3" fillId="2" borderId="4" xfId="7" applyNumberFormat="1" applyFont="1" applyFill="1" applyBorder="1" applyAlignment="1" applyProtection="1">
      <alignment horizontal="center" vertical="center"/>
    </xf>
    <xf numFmtId="0" fontId="23" fillId="0" borderId="1" xfId="0" applyFont="1" applyBorder="1" applyAlignment="1">
      <alignment horizontal="center"/>
    </xf>
    <xf numFmtId="164" fontId="3" fillId="0" borderId="12" xfId="5" applyNumberFormat="1" applyFont="1" applyFill="1" applyBorder="1" applyAlignment="1">
      <alignment horizontal="center" vertical="center" wrapText="1"/>
    </xf>
    <xf numFmtId="164" fontId="3" fillId="0" borderId="13" xfId="5" applyNumberFormat="1" applyFont="1" applyFill="1" applyBorder="1" applyAlignment="1">
      <alignment horizontal="center" vertical="center" wrapText="1"/>
    </xf>
    <xf numFmtId="164" fontId="9" fillId="2" borderId="13" xfId="5" applyNumberFormat="1" applyFont="1" applyFill="1" applyBorder="1" applyAlignment="1">
      <alignment horizontal="center" vertical="center"/>
    </xf>
    <xf numFmtId="0" fontId="9" fillId="2" borderId="13" xfId="5" applyNumberFormat="1" applyFont="1" applyFill="1" applyBorder="1" applyAlignment="1">
      <alignment horizontal="center" vertical="center" wrapText="1"/>
    </xf>
    <xf numFmtId="165" fontId="9" fillId="2" borderId="13" xfId="5" applyNumberFormat="1" applyFont="1" applyFill="1" applyBorder="1" applyAlignment="1">
      <alignment horizontal="center" vertical="center"/>
    </xf>
    <xf numFmtId="0" fontId="2" fillId="0" borderId="13" xfId="5" applyNumberFormat="1" applyFont="1" applyFill="1" applyBorder="1" applyAlignment="1">
      <alignment horizontal="center" vertical="center" wrapText="1"/>
    </xf>
    <xf numFmtId="165" fontId="10" fillId="2" borderId="1" xfId="5" applyNumberFormat="1" applyFont="1" applyFill="1" applyBorder="1" applyAlignment="1">
      <alignment horizontal="center" vertical="center"/>
    </xf>
    <xf numFmtId="0" fontId="2" fillId="0" borderId="1" xfId="5" applyNumberFormat="1" applyFont="1" applyFill="1" applyBorder="1" applyAlignment="1">
      <alignment horizontal="center" vertical="center" wrapText="1"/>
    </xf>
    <xf numFmtId="168" fontId="2" fillId="0" borderId="1" xfId="5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10">
    <cellStyle name="Comma 3" xfId="7"/>
    <cellStyle name="Normal" xfId="0" builtinId="0"/>
    <cellStyle name="Normal 2 2" xfId="1"/>
    <cellStyle name="Normal 2 3" xfId="8"/>
    <cellStyle name="Normal 2 4" xfId="9"/>
    <cellStyle name="Normal 3" xfId="2"/>
    <cellStyle name="Normal 4" xfId="3"/>
    <cellStyle name="Normal 5" xfId="6"/>
    <cellStyle name="Normal 6" xfId="4"/>
    <cellStyle name="Normal_KHPT06TH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2</xdr:row>
      <xdr:rowOff>9525</xdr:rowOff>
    </xdr:from>
    <xdr:to>
      <xdr:col>1</xdr:col>
      <xdr:colOff>1333500</xdr:colOff>
      <xdr:row>2</xdr:row>
      <xdr:rowOff>9525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933450" y="457200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333376</xdr:colOff>
      <xdr:row>2</xdr:row>
      <xdr:rowOff>9525</xdr:rowOff>
    </xdr:from>
    <xdr:to>
      <xdr:col>7</xdr:col>
      <xdr:colOff>400051</xdr:colOff>
      <xdr:row>2</xdr:row>
      <xdr:rowOff>9525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4533901" y="457200"/>
          <a:ext cx="2238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123824</xdr:colOff>
      <xdr:row>2</xdr:row>
      <xdr:rowOff>9525</xdr:rowOff>
    </xdr:from>
    <xdr:to>
      <xdr:col>8</xdr:col>
      <xdr:colOff>400049</xdr:colOff>
      <xdr:row>2</xdr:row>
      <xdr:rowOff>9525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4972049" y="457200"/>
          <a:ext cx="2085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695325</xdr:colOff>
      <xdr:row>2</xdr:row>
      <xdr:rowOff>38100</xdr:rowOff>
    </xdr:from>
    <xdr:to>
      <xdr:col>3</xdr:col>
      <xdr:colOff>57150</xdr:colOff>
      <xdr:row>2</xdr:row>
      <xdr:rowOff>38100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200150" y="485775"/>
          <a:ext cx="1162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2</xdr:row>
      <xdr:rowOff>19050</xdr:rowOff>
    </xdr:from>
    <xdr:to>
      <xdr:col>2</xdr:col>
      <xdr:colOff>657225</xdr:colOff>
      <xdr:row>2</xdr:row>
      <xdr:rowOff>19050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476250" y="46672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2</xdr:row>
      <xdr:rowOff>28575</xdr:rowOff>
    </xdr:from>
    <xdr:to>
      <xdr:col>12</xdr:col>
      <xdr:colOff>790575</xdr:colOff>
      <xdr:row>2</xdr:row>
      <xdr:rowOff>28575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5324475" y="47625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2</xdr:row>
      <xdr:rowOff>47625</xdr:rowOff>
    </xdr:from>
    <xdr:to>
      <xdr:col>1</xdr:col>
      <xdr:colOff>742950</xdr:colOff>
      <xdr:row>2</xdr:row>
      <xdr:rowOff>47625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66725" y="495300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514350</xdr:colOff>
      <xdr:row>1</xdr:row>
      <xdr:rowOff>228600</xdr:rowOff>
    </xdr:from>
    <xdr:to>
      <xdr:col>6</xdr:col>
      <xdr:colOff>495300</xdr:colOff>
      <xdr:row>1</xdr:row>
      <xdr:rowOff>228600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4629150" y="438150"/>
          <a:ext cx="2076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D20" sqref="D20"/>
    </sheetView>
  </sheetViews>
  <sheetFormatPr defaultRowHeight="15" x14ac:dyDescent="0.25"/>
  <cols>
    <col min="1" max="1" width="6.140625" customWidth="1"/>
    <col min="2" max="2" width="35.140625" customWidth="1"/>
    <col min="3" max="10" width="10.85546875" customWidth="1"/>
  </cols>
  <sheetData>
    <row r="1" spans="1:11" ht="16.5" x14ac:dyDescent="0.25">
      <c r="A1" s="79" t="s">
        <v>4</v>
      </c>
      <c r="B1" s="79"/>
      <c r="C1" s="80" t="s">
        <v>83</v>
      </c>
      <c r="D1" s="80"/>
      <c r="E1" s="80"/>
      <c r="F1" s="80"/>
      <c r="G1" s="80"/>
      <c r="H1" s="80"/>
      <c r="I1" s="80"/>
      <c r="J1" s="80"/>
      <c r="K1" s="1"/>
    </row>
    <row r="2" spans="1:11" ht="18.75" x14ac:dyDescent="0.3">
      <c r="A2" s="80" t="s">
        <v>87</v>
      </c>
      <c r="B2" s="80"/>
      <c r="C2" s="77" t="s">
        <v>5</v>
      </c>
      <c r="D2" s="77"/>
      <c r="E2" s="77"/>
      <c r="F2" s="77"/>
      <c r="G2" s="77"/>
      <c r="H2" s="77"/>
      <c r="I2" s="77"/>
      <c r="J2" s="77"/>
    </row>
    <row r="3" spans="1:1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1" ht="18.75" x14ac:dyDescent="0.3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</row>
    <row r="5" spans="1:11" ht="10.5" customHeight="1" x14ac:dyDescent="0.3">
      <c r="D5" s="12"/>
    </row>
    <row r="6" spans="1:11" ht="29.25" customHeight="1" x14ac:dyDescent="0.25">
      <c r="A6" s="3" t="s">
        <v>1</v>
      </c>
      <c r="B6" s="3" t="s">
        <v>2</v>
      </c>
      <c r="C6" s="3">
        <v>2019</v>
      </c>
      <c r="D6" s="3">
        <v>2020</v>
      </c>
      <c r="E6" s="3">
        <v>2021</v>
      </c>
      <c r="F6" s="3">
        <v>2020</v>
      </c>
      <c r="G6" s="3">
        <v>2023</v>
      </c>
      <c r="H6" s="3">
        <v>2024</v>
      </c>
      <c r="I6" s="3">
        <v>2025</v>
      </c>
      <c r="J6" s="3">
        <v>2026</v>
      </c>
    </row>
    <row r="7" spans="1:11" ht="29.25" customHeight="1" x14ac:dyDescent="0.25">
      <c r="A7" s="4">
        <v>1</v>
      </c>
      <c r="B7" s="22" t="s">
        <v>3</v>
      </c>
      <c r="C7" s="5">
        <v>9250</v>
      </c>
      <c r="D7" s="5">
        <v>9613</v>
      </c>
      <c r="E7" s="5">
        <v>9773</v>
      </c>
      <c r="F7" s="5">
        <v>9928</v>
      </c>
      <c r="G7" s="5">
        <v>10088</v>
      </c>
      <c r="H7" s="5">
        <v>10253</v>
      </c>
      <c r="I7" s="5">
        <v>10378</v>
      </c>
      <c r="J7" s="5">
        <v>10538</v>
      </c>
    </row>
    <row r="8" spans="1:11" ht="29.25" customHeight="1" x14ac:dyDescent="0.25">
      <c r="A8" s="13">
        <v>2</v>
      </c>
      <c r="B8" s="2" t="s">
        <v>75</v>
      </c>
      <c r="C8" s="6">
        <f>SUM(C9+C13+C15)</f>
        <v>2354</v>
      </c>
      <c r="D8" s="6">
        <f t="shared" ref="D8:J8" si="0">SUM(D9+D13+D15)</f>
        <v>2363</v>
      </c>
      <c r="E8" s="6">
        <f t="shared" si="0"/>
        <v>2369</v>
      </c>
      <c r="F8" s="6">
        <f t="shared" si="0"/>
        <v>2373</v>
      </c>
      <c r="G8" s="6">
        <f t="shared" si="0"/>
        <v>2371</v>
      </c>
      <c r="H8" s="6">
        <f t="shared" si="0"/>
        <v>2354</v>
      </c>
      <c r="I8" s="6">
        <f t="shared" si="0"/>
        <v>2380</v>
      </c>
      <c r="J8" s="6">
        <f t="shared" si="0"/>
        <v>2381</v>
      </c>
    </row>
    <row r="9" spans="1:11" s="69" customFormat="1" ht="29.25" customHeight="1" x14ac:dyDescent="0.25">
      <c r="A9" s="66">
        <v>3</v>
      </c>
      <c r="B9" s="66" t="s">
        <v>69</v>
      </c>
      <c r="C9" s="67">
        <v>839</v>
      </c>
      <c r="D9" s="68">
        <v>862</v>
      </c>
      <c r="E9" s="68">
        <v>847</v>
      </c>
      <c r="F9" s="68">
        <v>850</v>
      </c>
      <c r="G9" s="68">
        <v>860</v>
      </c>
      <c r="H9" s="68">
        <v>850</v>
      </c>
      <c r="I9" s="68">
        <v>855</v>
      </c>
      <c r="J9" s="68">
        <v>865</v>
      </c>
    </row>
    <row r="10" spans="1:11" ht="29.25" customHeight="1" x14ac:dyDescent="0.25">
      <c r="A10" s="32">
        <v>4</v>
      </c>
      <c r="B10" s="33" t="s">
        <v>70</v>
      </c>
      <c r="C10" s="64">
        <v>344</v>
      </c>
      <c r="D10" s="34">
        <v>370</v>
      </c>
      <c r="E10" s="34">
        <v>375</v>
      </c>
      <c r="F10" s="34">
        <v>375</v>
      </c>
      <c r="G10" s="34">
        <v>370</v>
      </c>
      <c r="H10" s="34">
        <v>365</v>
      </c>
      <c r="I10" s="34">
        <v>375</v>
      </c>
      <c r="J10" s="34">
        <v>390</v>
      </c>
    </row>
    <row r="11" spans="1:11" ht="29.25" customHeight="1" x14ac:dyDescent="0.25">
      <c r="A11" s="33">
        <v>5</v>
      </c>
      <c r="B11" s="33" t="s">
        <v>71</v>
      </c>
      <c r="C11" s="34">
        <v>495</v>
      </c>
      <c r="D11" s="34">
        <v>492</v>
      </c>
      <c r="E11" s="34">
        <v>472</v>
      </c>
      <c r="F11" s="34">
        <v>475</v>
      </c>
      <c r="G11" s="34">
        <v>490</v>
      </c>
      <c r="H11" s="34">
        <v>485</v>
      </c>
      <c r="I11" s="34">
        <v>480</v>
      </c>
      <c r="J11" s="34">
        <v>475</v>
      </c>
    </row>
    <row r="12" spans="1:11" ht="29.25" customHeight="1" x14ac:dyDescent="0.25">
      <c r="A12" s="32">
        <v>6</v>
      </c>
      <c r="B12" s="33" t="s">
        <v>72</v>
      </c>
      <c r="C12" s="34">
        <v>153</v>
      </c>
      <c r="D12" s="34">
        <v>185</v>
      </c>
      <c r="E12" s="34">
        <v>157</v>
      </c>
      <c r="F12" s="34">
        <v>150</v>
      </c>
      <c r="G12" s="34">
        <v>165</v>
      </c>
      <c r="H12" s="34">
        <v>160</v>
      </c>
      <c r="I12" s="34">
        <v>165</v>
      </c>
      <c r="J12" s="34">
        <v>160</v>
      </c>
    </row>
    <row r="13" spans="1:11" s="69" customFormat="1" ht="29.25" customHeight="1" x14ac:dyDescent="0.25">
      <c r="A13" s="70">
        <v>7</v>
      </c>
      <c r="B13" s="70" t="s">
        <v>73</v>
      </c>
      <c r="C13" s="71">
        <v>864</v>
      </c>
      <c r="D13" s="71">
        <v>846</v>
      </c>
      <c r="E13" s="71">
        <v>887</v>
      </c>
      <c r="F13" s="71">
        <v>871</v>
      </c>
      <c r="G13" s="71">
        <v>824</v>
      </c>
      <c r="H13" s="71">
        <v>801</v>
      </c>
      <c r="I13" s="71">
        <v>813</v>
      </c>
      <c r="J13" s="71">
        <v>793</v>
      </c>
    </row>
    <row r="14" spans="1:11" s="69" customFormat="1" ht="29.25" customHeight="1" x14ac:dyDescent="0.25">
      <c r="A14" s="72">
        <v>8</v>
      </c>
      <c r="B14" s="70" t="s">
        <v>74</v>
      </c>
      <c r="C14" s="71">
        <v>180</v>
      </c>
      <c r="D14" s="71">
        <v>153</v>
      </c>
      <c r="E14" s="71">
        <v>185</v>
      </c>
      <c r="F14" s="71">
        <v>157</v>
      </c>
      <c r="G14" s="71">
        <v>150</v>
      </c>
      <c r="H14" s="71">
        <v>165</v>
      </c>
      <c r="I14" s="71">
        <v>160</v>
      </c>
      <c r="J14" s="71">
        <v>165</v>
      </c>
    </row>
    <row r="15" spans="1:11" s="69" customFormat="1" ht="29.25" customHeight="1" x14ac:dyDescent="0.25">
      <c r="A15" s="73">
        <v>9</v>
      </c>
      <c r="B15" s="73" t="s">
        <v>40</v>
      </c>
      <c r="C15" s="74">
        <v>651</v>
      </c>
      <c r="D15" s="74">
        <v>655</v>
      </c>
      <c r="E15" s="74">
        <v>635</v>
      </c>
      <c r="F15" s="74">
        <v>652</v>
      </c>
      <c r="G15" s="74">
        <v>687</v>
      </c>
      <c r="H15" s="74">
        <v>703</v>
      </c>
      <c r="I15" s="74">
        <v>712</v>
      </c>
      <c r="J15" s="74">
        <v>723</v>
      </c>
    </row>
    <row r="16" spans="1:11" s="69" customFormat="1" x14ac:dyDescent="0.25"/>
    <row r="17" spans="4:10" ht="18.75" x14ac:dyDescent="0.3">
      <c r="D17" s="78" t="s">
        <v>89</v>
      </c>
      <c r="E17" s="78"/>
      <c r="F17" s="78"/>
      <c r="G17" s="78"/>
      <c r="H17" s="78"/>
      <c r="I17" s="78"/>
      <c r="J17" s="78"/>
    </row>
    <row r="18" spans="4:10" ht="18.75" x14ac:dyDescent="0.3">
      <c r="D18" s="77" t="s">
        <v>41</v>
      </c>
      <c r="E18" s="77"/>
      <c r="F18" s="77"/>
      <c r="G18" s="77"/>
      <c r="H18" s="77"/>
      <c r="I18" s="77"/>
      <c r="J18" s="77"/>
    </row>
    <row r="21" spans="4:10" ht="6" customHeight="1" x14ac:dyDescent="0.25"/>
    <row r="22" spans="4:10" ht="9.75" customHeight="1" x14ac:dyDescent="0.25"/>
    <row r="23" spans="4:10" ht="18.75" x14ac:dyDescent="0.3">
      <c r="D23" s="77" t="s">
        <v>85</v>
      </c>
      <c r="E23" s="77"/>
      <c r="F23" s="77"/>
      <c r="G23" s="77"/>
      <c r="H23" s="77"/>
      <c r="I23" s="77"/>
      <c r="J23" s="77"/>
    </row>
  </sheetData>
  <mergeCells count="8">
    <mergeCell ref="D23:J23"/>
    <mergeCell ref="D17:J17"/>
    <mergeCell ref="D18:J18"/>
    <mergeCell ref="A4:J4"/>
    <mergeCell ref="A1:B1"/>
    <mergeCell ref="A2:B2"/>
    <mergeCell ref="C2:J2"/>
    <mergeCell ref="C1:J1"/>
  </mergeCells>
  <pageMargins left="0.93" right="0.70866141732283505" top="0.24803149599999999" bottom="0.24803149599999999" header="0.31496062992126" footer="0.31496062992126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A4" workbookViewId="0">
      <selection activeCell="A13" sqref="A13:J13"/>
    </sheetView>
  </sheetViews>
  <sheetFormatPr defaultRowHeight="15" x14ac:dyDescent="0.25"/>
  <cols>
    <col min="1" max="1" width="7.5703125" customWidth="1"/>
    <col min="2" max="2" width="12" customWidth="1"/>
    <col min="3" max="3" width="15" customWidth="1"/>
    <col min="4" max="4" width="16.28515625" customWidth="1"/>
    <col min="5" max="5" width="11.42578125" customWidth="1"/>
    <col min="6" max="6" width="10.42578125" customWidth="1"/>
    <col min="7" max="7" width="16.28515625" customWidth="1"/>
    <col min="8" max="8" width="12.85546875" customWidth="1"/>
    <col min="9" max="9" width="14.7109375" customWidth="1"/>
    <col min="10" max="10" width="14.28515625" customWidth="1"/>
  </cols>
  <sheetData>
    <row r="1" spans="1:15" ht="16.5" x14ac:dyDescent="0.25">
      <c r="A1" s="79" t="s">
        <v>4</v>
      </c>
      <c r="B1" s="79"/>
      <c r="C1" s="79"/>
      <c r="D1" s="79"/>
      <c r="E1" s="80" t="s">
        <v>83</v>
      </c>
      <c r="F1" s="80"/>
      <c r="G1" s="80"/>
      <c r="H1" s="80"/>
      <c r="I1" s="80"/>
      <c r="J1" s="80"/>
      <c r="K1" s="1"/>
    </row>
    <row r="2" spans="1:15" ht="18.75" x14ac:dyDescent="0.3">
      <c r="A2" s="80" t="s">
        <v>86</v>
      </c>
      <c r="B2" s="80"/>
      <c r="C2" s="80"/>
      <c r="D2" s="80"/>
      <c r="E2" s="77" t="s">
        <v>5</v>
      </c>
      <c r="F2" s="77"/>
      <c r="G2" s="77"/>
      <c r="H2" s="77"/>
      <c r="I2" s="77"/>
      <c r="J2" s="77"/>
      <c r="K2" s="8"/>
      <c r="L2" s="8"/>
      <c r="M2" s="8"/>
      <c r="N2" s="8"/>
      <c r="O2" s="8"/>
    </row>
    <row r="3" spans="1:15" x14ac:dyDescent="0.25">
      <c r="K3" s="8"/>
      <c r="L3" s="8"/>
      <c r="M3" s="8"/>
      <c r="N3" s="8"/>
      <c r="O3" s="8"/>
    </row>
    <row r="4" spans="1:15" ht="18.75" x14ac:dyDescent="0.3">
      <c r="A4" s="81" t="s">
        <v>81</v>
      </c>
      <c r="B4" s="81"/>
      <c r="C4" s="81"/>
      <c r="D4" s="81"/>
      <c r="E4" s="81"/>
      <c r="F4" s="81"/>
      <c r="G4" s="81"/>
      <c r="H4" s="81"/>
      <c r="I4" s="81"/>
      <c r="J4" s="81"/>
      <c r="K4" s="9"/>
      <c r="L4" s="9"/>
      <c r="M4" s="9"/>
      <c r="N4" s="9"/>
      <c r="O4" s="8"/>
    </row>
    <row r="5" spans="1:15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36" customHeight="1" x14ac:dyDescent="0.25">
      <c r="A6" s="83" t="s">
        <v>6</v>
      </c>
      <c r="B6" s="82" t="s">
        <v>12</v>
      </c>
      <c r="C6" s="82"/>
      <c r="D6" s="82"/>
      <c r="E6" s="82" t="s">
        <v>7</v>
      </c>
      <c r="F6" s="82"/>
      <c r="G6" s="82"/>
      <c r="H6" s="82" t="s">
        <v>13</v>
      </c>
      <c r="I6" s="82"/>
      <c r="J6" s="82"/>
    </row>
    <row r="7" spans="1:15" ht="36" customHeight="1" x14ac:dyDescent="0.25">
      <c r="A7" s="83"/>
      <c r="B7" s="7" t="s">
        <v>8</v>
      </c>
      <c r="C7" s="7" t="s">
        <v>9</v>
      </c>
      <c r="D7" s="7" t="s">
        <v>10</v>
      </c>
      <c r="E7" s="7" t="s">
        <v>8</v>
      </c>
      <c r="F7" s="7" t="s">
        <v>9</v>
      </c>
      <c r="G7" s="7" t="s">
        <v>10</v>
      </c>
      <c r="H7" s="7" t="s">
        <v>8</v>
      </c>
      <c r="I7" s="7" t="s">
        <v>9</v>
      </c>
      <c r="J7" s="7" t="s">
        <v>10</v>
      </c>
    </row>
    <row r="8" spans="1:15" ht="36" customHeight="1" x14ac:dyDescent="0.25">
      <c r="A8" s="46" t="s">
        <v>76</v>
      </c>
      <c r="B8" s="46">
        <v>5</v>
      </c>
      <c r="C8" s="46">
        <v>188</v>
      </c>
      <c r="D8" s="46">
        <f>C8/B8</f>
        <v>37.6</v>
      </c>
      <c r="E8" s="47">
        <v>5</v>
      </c>
      <c r="F8" s="47">
        <v>153</v>
      </c>
      <c r="G8" s="47">
        <f>F8/E8</f>
        <v>30.6</v>
      </c>
      <c r="H8" s="47">
        <v>5</v>
      </c>
      <c r="I8" s="65">
        <v>185</v>
      </c>
      <c r="J8" s="47">
        <f>I8/H8</f>
        <v>37</v>
      </c>
    </row>
    <row r="9" spans="1:15" ht="36" customHeight="1" x14ac:dyDescent="0.25">
      <c r="A9" s="48" t="s">
        <v>77</v>
      </c>
      <c r="B9" s="49">
        <v>6</v>
      </c>
      <c r="C9" s="49">
        <v>197</v>
      </c>
      <c r="D9" s="48">
        <f t="shared" ref="D9:D13" si="0">C9/B9</f>
        <v>32.833333333333336</v>
      </c>
      <c r="E9" s="50">
        <v>5</v>
      </c>
      <c r="F9" s="103">
        <v>188</v>
      </c>
      <c r="G9" s="51">
        <f t="shared" ref="G9:G13" si="1">F9/E9</f>
        <v>37.6</v>
      </c>
      <c r="H9" s="50">
        <v>5</v>
      </c>
      <c r="I9" s="63">
        <v>153</v>
      </c>
      <c r="J9" s="51">
        <f t="shared" ref="J9:J13" si="2">I9/H9</f>
        <v>30.6</v>
      </c>
    </row>
    <row r="10" spans="1:15" ht="36" customHeight="1" x14ac:dyDescent="0.25">
      <c r="A10" s="48" t="s">
        <v>78</v>
      </c>
      <c r="B10" s="52">
        <v>5</v>
      </c>
      <c r="C10" s="52">
        <v>174</v>
      </c>
      <c r="D10" s="48">
        <f t="shared" si="0"/>
        <v>34.799999999999997</v>
      </c>
      <c r="E10" s="50">
        <v>6</v>
      </c>
      <c r="F10" s="49">
        <v>197</v>
      </c>
      <c r="G10" s="62">
        <f>F10/E10</f>
        <v>32.833333333333336</v>
      </c>
      <c r="H10" s="50">
        <v>5</v>
      </c>
      <c r="I10" s="48">
        <v>188</v>
      </c>
      <c r="J10" s="51">
        <f t="shared" si="2"/>
        <v>37.6</v>
      </c>
    </row>
    <row r="11" spans="1:15" ht="36" customHeight="1" x14ac:dyDescent="0.25">
      <c r="A11" s="48" t="s">
        <v>79</v>
      </c>
      <c r="B11" s="52">
        <v>4</v>
      </c>
      <c r="C11" s="52">
        <v>144</v>
      </c>
      <c r="D11" s="48">
        <f t="shared" si="0"/>
        <v>36</v>
      </c>
      <c r="E11" s="50">
        <v>5</v>
      </c>
      <c r="F11" s="52">
        <v>174</v>
      </c>
      <c r="G11" s="51">
        <f t="shared" si="1"/>
        <v>34.799999999999997</v>
      </c>
      <c r="H11" s="50">
        <v>6</v>
      </c>
      <c r="I11" s="49">
        <v>197</v>
      </c>
      <c r="J11" s="62">
        <f t="shared" si="2"/>
        <v>32.833333333333336</v>
      </c>
    </row>
    <row r="12" spans="1:15" ht="36" customHeight="1" x14ac:dyDescent="0.25">
      <c r="A12" s="104" t="s">
        <v>80</v>
      </c>
      <c r="B12" s="105">
        <v>5</v>
      </c>
      <c r="C12" s="105">
        <v>167</v>
      </c>
      <c r="D12" s="104">
        <f t="shared" si="0"/>
        <v>33.4</v>
      </c>
      <c r="E12" s="106">
        <v>4</v>
      </c>
      <c r="F12" s="107">
        <v>144</v>
      </c>
      <c r="G12" s="108">
        <f t="shared" si="1"/>
        <v>36</v>
      </c>
      <c r="H12" s="106">
        <v>5</v>
      </c>
      <c r="I12" s="107">
        <v>174</v>
      </c>
      <c r="J12" s="108">
        <f t="shared" si="2"/>
        <v>34.799999999999997</v>
      </c>
    </row>
    <row r="13" spans="1:15" ht="36" customHeight="1" x14ac:dyDescent="0.25">
      <c r="A13" s="75" t="s">
        <v>11</v>
      </c>
      <c r="B13" s="109">
        <f>B8+B9+B10+B12+B11</f>
        <v>25</v>
      </c>
      <c r="C13" s="109">
        <f>C8+C9+C10+C12+C11</f>
        <v>870</v>
      </c>
      <c r="D13" s="75">
        <f t="shared" si="0"/>
        <v>34.799999999999997</v>
      </c>
      <c r="E13" s="109">
        <f>E8+E9+E10+E12+E11</f>
        <v>25</v>
      </c>
      <c r="F13" s="109">
        <f>F8+F9+F10+F12+F11</f>
        <v>856</v>
      </c>
      <c r="G13" s="110">
        <f t="shared" si="1"/>
        <v>34.24</v>
      </c>
      <c r="H13" s="109">
        <f>H8+H9+H10+H12+H11</f>
        <v>26</v>
      </c>
      <c r="I13" s="109">
        <f>I8+I9+I10+I12+I11</f>
        <v>897</v>
      </c>
      <c r="J13" s="111">
        <f>I13/H13</f>
        <v>34.5</v>
      </c>
    </row>
    <row r="15" spans="1:15" ht="18.75" x14ac:dyDescent="0.3">
      <c r="G15" s="28" t="s">
        <v>88</v>
      </c>
      <c r="H15" s="28"/>
      <c r="I15" s="28"/>
      <c r="J15" s="23"/>
    </row>
    <row r="16" spans="1:15" ht="18.75" x14ac:dyDescent="0.3">
      <c r="E16" s="25"/>
      <c r="F16" s="25"/>
      <c r="G16" s="77" t="s">
        <v>41</v>
      </c>
      <c r="H16" s="77"/>
      <c r="I16" s="77"/>
      <c r="J16" s="77"/>
    </row>
    <row r="21" spans="7:10" ht="18.75" x14ac:dyDescent="0.3">
      <c r="G21" s="77" t="s">
        <v>85</v>
      </c>
      <c r="H21" s="77"/>
      <c r="I21" s="77"/>
      <c r="J21" s="77"/>
    </row>
  </sheetData>
  <mergeCells count="11">
    <mergeCell ref="G16:J16"/>
    <mergeCell ref="G21:J21"/>
    <mergeCell ref="A4:J4"/>
    <mergeCell ref="E1:J1"/>
    <mergeCell ref="E2:J2"/>
    <mergeCell ref="A1:D1"/>
    <mergeCell ref="A2:D2"/>
    <mergeCell ref="E6:G6"/>
    <mergeCell ref="B6:D6"/>
    <mergeCell ref="H6:J6"/>
    <mergeCell ref="A6:A7"/>
  </mergeCells>
  <pageMargins left="0.20866141699999999" right="0.20866141699999999" top="0" bottom="0" header="0.31496062992126" footer="0.31496062992126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opLeftCell="A7" workbookViewId="0">
      <selection activeCell="A4" sqref="A4:P4"/>
    </sheetView>
  </sheetViews>
  <sheetFormatPr defaultRowHeight="15" x14ac:dyDescent="0.25"/>
  <cols>
    <col min="1" max="1" width="4.140625" customWidth="1"/>
    <col min="2" max="2" width="12.5703125" customWidth="1"/>
    <col min="3" max="3" width="6.7109375" customWidth="1"/>
    <col min="4" max="4" width="13.28515625" customWidth="1"/>
    <col min="5" max="5" width="10.5703125" customWidth="1"/>
    <col min="6" max="6" width="8.7109375" customWidth="1"/>
    <col min="7" max="7" width="7.5703125" customWidth="1"/>
    <col min="8" max="8" width="8" customWidth="1"/>
    <col min="9" max="9" width="6.5703125" customWidth="1"/>
    <col min="10" max="10" width="7.7109375" customWidth="1"/>
    <col min="11" max="11" width="7" customWidth="1"/>
    <col min="12" max="12" width="7.7109375" customWidth="1"/>
    <col min="13" max="13" width="12.42578125" customWidth="1"/>
    <col min="14" max="14" width="10.42578125" customWidth="1"/>
    <col min="15" max="15" width="8" customWidth="1"/>
    <col min="16" max="16" width="6" customWidth="1"/>
  </cols>
  <sheetData>
    <row r="1" spans="1:18" ht="16.5" x14ac:dyDescent="0.25">
      <c r="A1" s="79" t="s">
        <v>4</v>
      </c>
      <c r="B1" s="79"/>
      <c r="C1" s="79"/>
      <c r="D1" s="79"/>
      <c r="E1" s="79"/>
      <c r="F1" s="14"/>
      <c r="G1" s="80" t="s">
        <v>83</v>
      </c>
      <c r="H1" s="80"/>
      <c r="I1" s="80"/>
      <c r="J1" s="80"/>
      <c r="K1" s="80"/>
      <c r="L1" s="80"/>
      <c r="M1" s="80"/>
      <c r="N1" s="80"/>
      <c r="O1" s="80"/>
      <c r="P1" s="80"/>
    </row>
    <row r="2" spans="1:18" ht="18.75" x14ac:dyDescent="0.3">
      <c r="A2" s="29" t="s">
        <v>86</v>
      </c>
      <c r="B2" s="26"/>
      <c r="C2" s="26"/>
      <c r="D2" s="26"/>
      <c r="E2" s="26"/>
      <c r="F2" s="21"/>
      <c r="G2" s="77" t="s">
        <v>5</v>
      </c>
      <c r="H2" s="77"/>
      <c r="I2" s="77"/>
      <c r="J2" s="77"/>
      <c r="K2" s="77"/>
      <c r="L2" s="77"/>
      <c r="M2" s="77"/>
      <c r="N2" s="77"/>
      <c r="O2" s="77"/>
      <c r="P2" s="77"/>
    </row>
    <row r="3" spans="1:18" x14ac:dyDescent="0.25">
      <c r="A3" s="26"/>
      <c r="B3" s="26"/>
      <c r="C3" s="26"/>
      <c r="D3" s="26"/>
      <c r="E3" s="26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8" ht="18.75" customHeight="1" x14ac:dyDescent="0.3">
      <c r="A4" s="81" t="s">
        <v>63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9"/>
      <c r="R4" s="89"/>
    </row>
    <row r="5" spans="1:18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8" ht="30" customHeight="1" x14ac:dyDescent="0.25">
      <c r="A6" s="90" t="s">
        <v>1</v>
      </c>
      <c r="B6" s="91" t="s">
        <v>14</v>
      </c>
      <c r="C6" s="90" t="s">
        <v>15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 t="s">
        <v>20</v>
      </c>
      <c r="O6" s="90"/>
      <c r="P6" s="90"/>
    </row>
    <row r="7" spans="1:18" ht="21.75" customHeight="1" x14ac:dyDescent="0.25">
      <c r="A7" s="90"/>
      <c r="B7" s="91"/>
      <c r="C7" s="91" t="s">
        <v>33</v>
      </c>
      <c r="D7" s="91" t="s">
        <v>39</v>
      </c>
      <c r="E7" s="91" t="s">
        <v>84</v>
      </c>
      <c r="F7" s="84" t="s">
        <v>68</v>
      </c>
      <c r="G7" s="90" t="s">
        <v>16</v>
      </c>
      <c r="H7" s="90"/>
      <c r="I7" s="90"/>
      <c r="J7" s="90"/>
      <c r="K7" s="90"/>
      <c r="L7" s="90"/>
      <c r="M7" s="84" t="s">
        <v>67</v>
      </c>
      <c r="N7" s="91" t="s">
        <v>21</v>
      </c>
      <c r="O7" s="91" t="s">
        <v>22</v>
      </c>
      <c r="P7" s="91" t="s">
        <v>23</v>
      </c>
    </row>
    <row r="8" spans="1:18" ht="40.5" customHeight="1" x14ac:dyDescent="0.25">
      <c r="A8" s="90"/>
      <c r="B8" s="91"/>
      <c r="C8" s="91"/>
      <c r="D8" s="91"/>
      <c r="E8" s="90"/>
      <c r="F8" s="85"/>
      <c r="G8" s="15" t="s">
        <v>17</v>
      </c>
      <c r="H8" s="15" t="s">
        <v>18</v>
      </c>
      <c r="I8" s="16" t="s">
        <v>37</v>
      </c>
      <c r="J8" s="16" t="s">
        <v>38</v>
      </c>
      <c r="K8" s="15" t="s">
        <v>19</v>
      </c>
      <c r="L8" s="16" t="s">
        <v>23</v>
      </c>
      <c r="M8" s="85"/>
      <c r="N8" s="90"/>
      <c r="O8" s="90"/>
      <c r="P8" s="90"/>
    </row>
    <row r="9" spans="1:18" ht="20.25" customHeight="1" x14ac:dyDescent="0.25">
      <c r="A9" s="17" t="s">
        <v>24</v>
      </c>
      <c r="B9" s="53" t="s">
        <v>25</v>
      </c>
      <c r="C9" s="17">
        <v>2</v>
      </c>
      <c r="D9" s="17">
        <v>2</v>
      </c>
      <c r="E9" s="17">
        <v>2</v>
      </c>
      <c r="F9" s="17"/>
      <c r="G9" s="17"/>
      <c r="H9" s="17">
        <v>2</v>
      </c>
      <c r="I9" s="17"/>
      <c r="J9" s="17"/>
      <c r="K9" s="17"/>
      <c r="L9" s="17">
        <v>2</v>
      </c>
      <c r="M9" s="18"/>
      <c r="N9" s="18"/>
      <c r="O9" s="18"/>
      <c r="P9" s="18"/>
    </row>
    <row r="10" spans="1:18" s="57" customFormat="1" ht="20.25" customHeight="1" x14ac:dyDescent="0.3">
      <c r="A10" s="17" t="s">
        <v>26</v>
      </c>
      <c r="B10" s="53" t="s">
        <v>27</v>
      </c>
      <c r="C10" s="17">
        <v>39</v>
      </c>
      <c r="D10" s="102" t="s">
        <v>92</v>
      </c>
      <c r="E10" s="17">
        <v>35</v>
      </c>
      <c r="F10" s="17">
        <v>-3</v>
      </c>
      <c r="G10" s="17"/>
      <c r="H10" s="17">
        <v>19</v>
      </c>
      <c r="I10" s="17">
        <v>16</v>
      </c>
      <c r="J10" s="17"/>
      <c r="K10" s="17"/>
      <c r="L10" s="17">
        <v>19</v>
      </c>
      <c r="M10" s="59">
        <f>SUM(M11+M12+M13+M14+M15+M16)</f>
        <v>35</v>
      </c>
      <c r="N10" s="17">
        <v>2</v>
      </c>
      <c r="O10" s="17">
        <v>0</v>
      </c>
      <c r="P10" s="17"/>
    </row>
    <row r="11" spans="1:18" ht="20.25" customHeight="1" x14ac:dyDescent="0.25">
      <c r="A11" s="37">
        <v>1</v>
      </c>
      <c r="B11" s="54" t="s">
        <v>82</v>
      </c>
      <c r="C11" s="86"/>
      <c r="D11" s="37">
        <v>30</v>
      </c>
      <c r="E11" s="37">
        <v>28</v>
      </c>
      <c r="F11" s="37">
        <v>-2</v>
      </c>
      <c r="G11" s="37"/>
      <c r="H11" s="37">
        <v>16</v>
      </c>
      <c r="I11" s="37">
        <v>12</v>
      </c>
      <c r="J11" s="37"/>
      <c r="K11" s="37"/>
      <c r="L11" s="37"/>
      <c r="M11" s="37">
        <v>28</v>
      </c>
      <c r="N11" s="37">
        <v>1</v>
      </c>
      <c r="O11" s="37">
        <v>0</v>
      </c>
      <c r="P11" s="37">
        <v>0</v>
      </c>
    </row>
    <row r="12" spans="1:18" ht="20.25" customHeight="1" x14ac:dyDescent="0.25">
      <c r="A12" s="38">
        <v>2</v>
      </c>
      <c r="B12" s="55" t="s">
        <v>28</v>
      </c>
      <c r="C12" s="87"/>
      <c r="D12" s="38">
        <v>2</v>
      </c>
      <c r="E12" s="38">
        <v>1</v>
      </c>
      <c r="F12" s="38">
        <v>-1</v>
      </c>
      <c r="G12" s="38"/>
      <c r="H12" s="38"/>
      <c r="I12" s="38">
        <v>1</v>
      </c>
      <c r="J12" s="38"/>
      <c r="K12" s="38"/>
      <c r="L12" s="38"/>
      <c r="M12" s="38">
        <v>1</v>
      </c>
      <c r="N12" s="38">
        <v>1</v>
      </c>
      <c r="O12" s="38">
        <v>0</v>
      </c>
      <c r="P12" s="38">
        <v>0</v>
      </c>
    </row>
    <row r="13" spans="1:18" ht="20.25" customHeight="1" x14ac:dyDescent="0.25">
      <c r="A13" s="38">
        <v>3</v>
      </c>
      <c r="B13" s="55" t="s">
        <v>30</v>
      </c>
      <c r="C13" s="87"/>
      <c r="D13" s="38">
        <v>2</v>
      </c>
      <c r="E13" s="38">
        <v>2</v>
      </c>
      <c r="F13" s="38"/>
      <c r="G13" s="38"/>
      <c r="H13" s="38">
        <v>1</v>
      </c>
      <c r="I13" s="38">
        <v>1</v>
      </c>
      <c r="J13" s="38"/>
      <c r="K13" s="38"/>
      <c r="L13" s="38"/>
      <c r="M13" s="38">
        <v>2</v>
      </c>
      <c r="N13" s="38"/>
      <c r="O13" s="38"/>
      <c r="P13" s="38"/>
    </row>
    <row r="14" spans="1:18" ht="20.25" customHeight="1" x14ac:dyDescent="0.25">
      <c r="A14" s="38">
        <v>4</v>
      </c>
      <c r="B14" s="55" t="s">
        <v>29</v>
      </c>
      <c r="C14" s="87"/>
      <c r="D14" s="38">
        <v>1</v>
      </c>
      <c r="E14" s="38">
        <v>1</v>
      </c>
      <c r="F14" s="38"/>
      <c r="G14" s="38"/>
      <c r="H14" s="38">
        <v>1</v>
      </c>
      <c r="I14" s="38"/>
      <c r="J14" s="38"/>
      <c r="K14" s="38"/>
      <c r="L14" s="38"/>
      <c r="M14" s="38">
        <v>1</v>
      </c>
      <c r="N14" s="38"/>
      <c r="O14" s="38"/>
      <c r="P14" s="38"/>
    </row>
    <row r="15" spans="1:18" ht="20.25" customHeight="1" x14ac:dyDescent="0.25">
      <c r="A15" s="38">
        <v>5</v>
      </c>
      <c r="B15" s="55" t="s">
        <v>31</v>
      </c>
      <c r="C15" s="87"/>
      <c r="D15" s="38">
        <v>2</v>
      </c>
      <c r="E15" s="38">
        <v>2</v>
      </c>
      <c r="F15" s="38"/>
      <c r="G15" s="38"/>
      <c r="H15" s="38">
        <v>1</v>
      </c>
      <c r="I15" s="38">
        <v>1</v>
      </c>
      <c r="J15" s="38"/>
      <c r="K15" s="38"/>
      <c r="L15" s="38"/>
      <c r="M15" s="38">
        <v>2</v>
      </c>
      <c r="N15" s="38"/>
      <c r="O15" s="38"/>
      <c r="P15" s="38"/>
    </row>
    <row r="16" spans="1:18" ht="20.25" customHeight="1" x14ac:dyDescent="0.25">
      <c r="A16" s="39">
        <v>6</v>
      </c>
      <c r="B16" s="56" t="s">
        <v>32</v>
      </c>
      <c r="C16" s="88"/>
      <c r="D16" s="39">
        <v>1</v>
      </c>
      <c r="E16" s="39">
        <v>1</v>
      </c>
      <c r="F16" s="39"/>
      <c r="G16" s="39"/>
      <c r="H16" s="39"/>
      <c r="I16" s="39">
        <v>1</v>
      </c>
      <c r="J16" s="39"/>
      <c r="K16" s="39"/>
      <c r="L16" s="39"/>
      <c r="M16" s="39">
        <v>1</v>
      </c>
      <c r="N16" s="39"/>
      <c r="O16" s="39"/>
      <c r="P16" s="39"/>
    </row>
    <row r="17" spans="1:17" ht="20.25" customHeight="1" x14ac:dyDescent="0.25">
      <c r="A17" s="17" t="s">
        <v>26</v>
      </c>
      <c r="B17" s="53" t="s">
        <v>34</v>
      </c>
      <c r="C17" s="17">
        <v>7</v>
      </c>
      <c r="D17" s="17">
        <v>7</v>
      </c>
      <c r="E17" s="17">
        <f>E19+E18</f>
        <v>7</v>
      </c>
      <c r="F17" s="17"/>
      <c r="G17" s="17"/>
      <c r="H17" s="17"/>
      <c r="I17" s="17"/>
      <c r="J17" s="17"/>
      <c r="K17" s="17"/>
      <c r="L17" s="17">
        <v>2</v>
      </c>
      <c r="M17" s="17"/>
      <c r="N17" s="17"/>
      <c r="O17" s="17"/>
      <c r="P17" s="17">
        <v>1</v>
      </c>
    </row>
    <row r="18" spans="1:17" ht="20.25" customHeight="1" x14ac:dyDescent="0.25">
      <c r="A18" s="37">
        <v>1</v>
      </c>
      <c r="B18" s="54" t="s">
        <v>35</v>
      </c>
      <c r="C18" s="37">
        <v>4</v>
      </c>
      <c r="D18" s="37">
        <v>4</v>
      </c>
      <c r="E18" s="37">
        <v>4</v>
      </c>
      <c r="F18" s="37"/>
      <c r="G18" s="37"/>
      <c r="H18" s="37"/>
      <c r="I18" s="37"/>
      <c r="J18" s="37"/>
      <c r="K18" s="37"/>
      <c r="L18" s="37">
        <v>1</v>
      </c>
      <c r="M18" s="37"/>
      <c r="N18" s="37">
        <v>1</v>
      </c>
      <c r="O18" s="37"/>
      <c r="P18" s="37">
        <v>1</v>
      </c>
    </row>
    <row r="19" spans="1:17" ht="20.25" customHeight="1" x14ac:dyDescent="0.25">
      <c r="A19" s="39">
        <v>2</v>
      </c>
      <c r="B19" s="56" t="s">
        <v>36</v>
      </c>
      <c r="C19" s="39">
        <v>3</v>
      </c>
      <c r="D19" s="39">
        <v>3</v>
      </c>
      <c r="E19" s="39">
        <v>3</v>
      </c>
      <c r="F19" s="39"/>
      <c r="G19" s="39"/>
      <c r="H19" s="39"/>
      <c r="I19" s="39"/>
      <c r="J19" s="39"/>
      <c r="K19" s="39"/>
      <c r="L19" s="39">
        <v>1</v>
      </c>
      <c r="M19" s="39"/>
      <c r="N19" s="39"/>
      <c r="O19" s="39"/>
      <c r="P19" s="39"/>
    </row>
    <row r="20" spans="1:17" s="57" customFormat="1" ht="20.25" customHeight="1" x14ac:dyDescent="0.25">
      <c r="A20" s="17"/>
      <c r="B20" s="17" t="s">
        <v>11</v>
      </c>
      <c r="C20" s="17">
        <f>C9+C10+C17</f>
        <v>48</v>
      </c>
      <c r="D20" s="76" t="s">
        <v>91</v>
      </c>
      <c r="E20" s="17">
        <f>E9+E10+E17</f>
        <v>44</v>
      </c>
      <c r="F20" s="17">
        <v>-4</v>
      </c>
      <c r="G20" s="17"/>
      <c r="H20" s="17">
        <f>SUM(H10+H9)</f>
        <v>21</v>
      </c>
      <c r="I20" s="17">
        <v>16</v>
      </c>
      <c r="J20" s="17"/>
      <c r="K20" s="17"/>
      <c r="L20" s="58">
        <f>SUM(L9+L10+L17)</f>
        <v>23</v>
      </c>
      <c r="M20" s="17">
        <f>SUM(M11:M19)</f>
        <v>35</v>
      </c>
      <c r="N20" s="17">
        <v>3</v>
      </c>
      <c r="O20" s="17">
        <v>0</v>
      </c>
      <c r="P20" s="58">
        <v>1</v>
      </c>
    </row>
    <row r="21" spans="1:17" ht="21" customHeight="1" x14ac:dyDescent="0.3">
      <c r="A21" s="11"/>
      <c r="B21" s="60" t="s">
        <v>90</v>
      </c>
      <c r="C21" s="60">
        <v>48</v>
      </c>
      <c r="D21" s="11"/>
      <c r="I21" s="27"/>
      <c r="J21" s="27"/>
      <c r="K21" s="27"/>
      <c r="L21" s="27"/>
      <c r="M21" s="24"/>
      <c r="N21" s="24"/>
      <c r="O21" s="27"/>
      <c r="P21" s="27"/>
    </row>
    <row r="22" spans="1:17" ht="18.75" x14ac:dyDescent="0.3">
      <c r="J22" s="78" t="s">
        <v>88</v>
      </c>
      <c r="K22" s="78"/>
      <c r="L22" s="78"/>
      <c r="M22" s="78"/>
      <c r="N22" s="78"/>
      <c r="O22" s="78"/>
      <c r="P22" s="78"/>
      <c r="Q22" s="78"/>
    </row>
    <row r="25" spans="1:17" ht="18.75" x14ac:dyDescent="0.3">
      <c r="J25" s="77" t="s">
        <v>85</v>
      </c>
      <c r="K25" s="77"/>
      <c r="L25" s="77"/>
      <c r="M25" s="77"/>
      <c r="N25" s="77"/>
      <c r="O25" s="77"/>
      <c r="P25" s="77"/>
      <c r="Q25" s="25"/>
    </row>
  </sheetData>
  <mergeCells count="21">
    <mergeCell ref="J22:Q22"/>
    <mergeCell ref="J25:P25"/>
    <mergeCell ref="Q4:R4"/>
    <mergeCell ref="A4:P4"/>
    <mergeCell ref="A6:A8"/>
    <mergeCell ref="B6:B8"/>
    <mergeCell ref="N6:P6"/>
    <mergeCell ref="N7:N8"/>
    <mergeCell ref="O7:O8"/>
    <mergeCell ref="P7:P8"/>
    <mergeCell ref="C6:M6"/>
    <mergeCell ref="C7:C8"/>
    <mergeCell ref="E7:E8"/>
    <mergeCell ref="D7:D8"/>
    <mergeCell ref="G7:L7"/>
    <mergeCell ref="M7:M8"/>
    <mergeCell ref="F7:F8"/>
    <mergeCell ref="G1:P1"/>
    <mergeCell ref="G2:P2"/>
    <mergeCell ref="C11:C16"/>
    <mergeCell ref="A1:E1"/>
  </mergeCells>
  <pageMargins left="0.70866141732283472" right="0.26" top="0.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H3" sqref="H3"/>
    </sheetView>
  </sheetViews>
  <sheetFormatPr defaultRowHeight="15" x14ac:dyDescent="0.25"/>
  <cols>
    <col min="1" max="1" width="8" customWidth="1"/>
    <col min="2" max="2" width="22.28515625" customWidth="1"/>
    <col min="3" max="9" width="15.7109375" customWidth="1"/>
  </cols>
  <sheetData>
    <row r="1" spans="1:10" ht="16.5" x14ac:dyDescent="0.25">
      <c r="A1" s="112" t="s">
        <v>4</v>
      </c>
      <c r="B1" s="112"/>
      <c r="C1" s="80" t="s">
        <v>83</v>
      </c>
      <c r="D1" s="80"/>
      <c r="E1" s="80"/>
      <c r="F1" s="80"/>
      <c r="G1" s="80"/>
      <c r="H1" s="80"/>
      <c r="I1" s="80"/>
      <c r="J1" s="1"/>
    </row>
    <row r="2" spans="1:10" ht="18.75" x14ac:dyDescent="0.3">
      <c r="A2" s="113" t="s">
        <v>86</v>
      </c>
      <c r="B2" s="113"/>
      <c r="C2" s="77" t="s">
        <v>5</v>
      </c>
      <c r="D2" s="77"/>
      <c r="E2" s="77"/>
      <c r="F2" s="77"/>
      <c r="G2" s="77"/>
      <c r="H2" s="77"/>
      <c r="I2" s="77"/>
    </row>
    <row r="3" spans="1:10" x14ac:dyDescent="0.25">
      <c r="A3" s="11"/>
      <c r="B3" s="11"/>
      <c r="C3" s="11"/>
      <c r="D3" s="11"/>
      <c r="E3" s="11"/>
      <c r="F3" s="11"/>
      <c r="G3" s="11"/>
      <c r="H3" s="11"/>
      <c r="I3" s="11"/>
    </row>
    <row r="4" spans="1:10" ht="18.75" x14ac:dyDescent="0.3">
      <c r="A4" s="77" t="s">
        <v>64</v>
      </c>
      <c r="B4" s="77"/>
      <c r="C4" s="77"/>
      <c r="D4" s="77"/>
      <c r="E4" s="77"/>
      <c r="F4" s="77"/>
      <c r="G4" s="77"/>
      <c r="H4" s="77"/>
      <c r="I4" s="77"/>
    </row>
    <row r="5" spans="1:10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10" ht="18.75" customHeight="1" x14ac:dyDescent="0.25">
      <c r="A6" s="95" t="s">
        <v>1</v>
      </c>
      <c r="B6" s="95" t="s">
        <v>42</v>
      </c>
      <c r="C6" s="93" t="s">
        <v>43</v>
      </c>
      <c r="D6" s="92" t="s">
        <v>44</v>
      </c>
      <c r="E6" s="92"/>
      <c r="F6" s="92"/>
      <c r="G6" s="92"/>
      <c r="H6" s="92"/>
      <c r="I6" s="92"/>
    </row>
    <row r="7" spans="1:10" ht="24" customHeight="1" x14ac:dyDescent="0.25">
      <c r="A7" s="96"/>
      <c r="B7" s="96"/>
      <c r="C7" s="94"/>
      <c r="D7" s="97" t="s">
        <v>45</v>
      </c>
      <c r="E7" s="98"/>
      <c r="F7" s="97" t="s">
        <v>46</v>
      </c>
      <c r="G7" s="98"/>
      <c r="H7" s="97" t="s">
        <v>47</v>
      </c>
      <c r="I7" s="98"/>
    </row>
    <row r="8" spans="1:10" ht="37.5" customHeight="1" x14ac:dyDescent="0.25">
      <c r="A8" s="96"/>
      <c r="B8" s="96"/>
      <c r="C8" s="94"/>
      <c r="D8" s="10" t="s">
        <v>48</v>
      </c>
      <c r="E8" s="10" t="s">
        <v>49</v>
      </c>
      <c r="F8" s="10" t="s">
        <v>48</v>
      </c>
      <c r="G8" s="10" t="s">
        <v>49</v>
      </c>
      <c r="H8" s="10" t="s">
        <v>48</v>
      </c>
      <c r="I8" s="10" t="s">
        <v>49</v>
      </c>
    </row>
    <row r="9" spans="1:10" ht="24" customHeight="1" x14ac:dyDescent="0.25">
      <c r="A9" s="4">
        <v>1</v>
      </c>
      <c r="B9" s="19" t="s">
        <v>62</v>
      </c>
      <c r="C9" s="20" t="s">
        <v>66</v>
      </c>
      <c r="D9" s="99">
        <v>7.2</v>
      </c>
      <c r="E9" s="100"/>
      <c r="F9" s="100"/>
      <c r="G9" s="100"/>
      <c r="H9" s="100"/>
      <c r="I9" s="101"/>
    </row>
    <row r="10" spans="1:10" ht="24" customHeight="1" x14ac:dyDescent="0.25">
      <c r="A10" s="30">
        <v>2</v>
      </c>
      <c r="B10" s="40" t="s">
        <v>50</v>
      </c>
      <c r="C10" s="41" t="s">
        <v>51</v>
      </c>
      <c r="D10" s="31">
        <v>25</v>
      </c>
      <c r="E10" s="61">
        <v>1.23</v>
      </c>
      <c r="F10" s="31">
        <v>20</v>
      </c>
      <c r="G10" s="31">
        <v>960</v>
      </c>
      <c r="H10" s="31">
        <v>5</v>
      </c>
      <c r="I10" s="31">
        <v>270</v>
      </c>
    </row>
    <row r="11" spans="1:10" ht="24" customHeight="1" x14ac:dyDescent="0.25">
      <c r="A11" s="33">
        <v>3</v>
      </c>
      <c r="B11" s="42" t="s">
        <v>53</v>
      </c>
      <c r="C11" s="43" t="s">
        <v>51</v>
      </c>
      <c r="D11" s="34">
        <v>3</v>
      </c>
      <c r="E11" s="34">
        <v>156</v>
      </c>
      <c r="F11" s="34">
        <v>1</v>
      </c>
      <c r="G11" s="34">
        <v>48</v>
      </c>
      <c r="H11" s="34">
        <v>2</v>
      </c>
      <c r="I11" s="34">
        <v>108</v>
      </c>
    </row>
    <row r="12" spans="1:10" ht="24" customHeight="1" x14ac:dyDescent="0.25">
      <c r="A12" s="33">
        <v>4</v>
      </c>
      <c r="B12" s="42" t="s">
        <v>52</v>
      </c>
      <c r="C12" s="43" t="s">
        <v>51</v>
      </c>
      <c r="D12" s="34">
        <v>1</v>
      </c>
      <c r="E12" s="34">
        <v>54</v>
      </c>
      <c r="F12" s="34"/>
      <c r="G12" s="34"/>
      <c r="H12" s="34">
        <v>1</v>
      </c>
      <c r="I12" s="34">
        <v>54</v>
      </c>
    </row>
    <row r="13" spans="1:10" ht="24" customHeight="1" x14ac:dyDescent="0.25">
      <c r="A13" s="33">
        <v>5</v>
      </c>
      <c r="B13" s="42" t="s">
        <v>54</v>
      </c>
      <c r="C13" s="43" t="s">
        <v>51</v>
      </c>
      <c r="D13" s="34">
        <v>1</v>
      </c>
      <c r="E13" s="34">
        <v>15</v>
      </c>
      <c r="F13" s="34">
        <v>1</v>
      </c>
      <c r="G13" s="34">
        <v>15</v>
      </c>
      <c r="H13" s="34"/>
      <c r="I13" s="34"/>
    </row>
    <row r="14" spans="1:10" ht="24" customHeight="1" x14ac:dyDescent="0.25">
      <c r="A14" s="33">
        <v>6</v>
      </c>
      <c r="B14" s="42" t="s">
        <v>55</v>
      </c>
      <c r="C14" s="43" t="s">
        <v>51</v>
      </c>
      <c r="D14" s="34"/>
      <c r="E14" s="34"/>
      <c r="F14" s="34"/>
      <c r="G14" s="34"/>
      <c r="H14" s="34"/>
      <c r="I14" s="34"/>
    </row>
    <row r="15" spans="1:10" ht="24" customHeight="1" x14ac:dyDescent="0.25">
      <c r="A15" s="33">
        <v>7</v>
      </c>
      <c r="B15" s="42" t="s">
        <v>56</v>
      </c>
      <c r="C15" s="43" t="s">
        <v>51</v>
      </c>
      <c r="D15" s="34">
        <v>1</v>
      </c>
      <c r="E15" s="34">
        <v>15</v>
      </c>
      <c r="F15" s="34">
        <v>1</v>
      </c>
      <c r="G15" s="34">
        <v>15</v>
      </c>
      <c r="H15" s="34"/>
      <c r="I15" s="34"/>
    </row>
    <row r="16" spans="1:10" ht="24" customHeight="1" x14ac:dyDescent="0.25">
      <c r="A16" s="33">
        <v>8</v>
      </c>
      <c r="B16" s="42" t="s">
        <v>57</v>
      </c>
      <c r="C16" s="43" t="s">
        <v>51</v>
      </c>
      <c r="D16" s="34">
        <v>1</v>
      </c>
      <c r="E16" s="34">
        <v>15</v>
      </c>
      <c r="F16" s="34">
        <v>1</v>
      </c>
      <c r="G16" s="34">
        <v>15</v>
      </c>
      <c r="H16" s="34"/>
      <c r="I16" s="34"/>
    </row>
    <row r="17" spans="1:10" ht="24" customHeight="1" x14ac:dyDescent="0.25">
      <c r="A17" s="33">
        <v>9</v>
      </c>
      <c r="B17" s="42" t="s">
        <v>58</v>
      </c>
      <c r="C17" s="43"/>
      <c r="D17" s="34">
        <v>3</v>
      </c>
      <c r="E17" s="34"/>
      <c r="F17" s="34"/>
      <c r="G17" s="34"/>
      <c r="H17" s="34"/>
      <c r="I17" s="34"/>
    </row>
    <row r="18" spans="1:10" ht="24" customHeight="1" x14ac:dyDescent="0.25">
      <c r="A18" s="33">
        <v>10</v>
      </c>
      <c r="B18" s="42" t="s">
        <v>59</v>
      </c>
      <c r="C18" s="43" t="s">
        <v>65</v>
      </c>
      <c r="D18" s="34">
        <v>420</v>
      </c>
      <c r="E18" s="34"/>
      <c r="F18" s="34"/>
      <c r="G18" s="34"/>
      <c r="H18" s="34"/>
      <c r="I18" s="34"/>
    </row>
    <row r="19" spans="1:10" ht="24" customHeight="1" x14ac:dyDescent="0.25">
      <c r="A19" s="35">
        <v>11</v>
      </c>
      <c r="B19" s="44" t="s">
        <v>60</v>
      </c>
      <c r="C19" s="45" t="s">
        <v>61</v>
      </c>
      <c r="D19" s="36">
        <v>5</v>
      </c>
      <c r="E19" s="36"/>
      <c r="F19" s="36"/>
      <c r="G19" s="36"/>
      <c r="H19" s="36"/>
      <c r="I19" s="36"/>
    </row>
    <row r="20" spans="1:10" x14ac:dyDescent="0.25">
      <c r="A20" s="11"/>
      <c r="B20" s="11"/>
      <c r="C20" s="11"/>
      <c r="D20" s="11"/>
      <c r="E20" s="11"/>
      <c r="F20" s="11"/>
      <c r="G20" s="11"/>
      <c r="H20" s="11"/>
      <c r="I20" s="11"/>
    </row>
    <row r="21" spans="1:10" ht="18.75" x14ac:dyDescent="0.3">
      <c r="D21" s="78" t="s">
        <v>88</v>
      </c>
      <c r="E21" s="78"/>
      <c r="F21" s="78"/>
      <c r="G21" s="78"/>
      <c r="H21" s="78"/>
      <c r="I21" s="78"/>
      <c r="J21" s="28"/>
    </row>
    <row r="22" spans="1:10" ht="18.75" x14ac:dyDescent="0.3">
      <c r="D22" s="77" t="s">
        <v>41</v>
      </c>
      <c r="E22" s="77"/>
      <c r="F22" s="77"/>
      <c r="G22" s="77"/>
      <c r="H22" s="77"/>
      <c r="I22" s="77"/>
      <c r="J22" s="25"/>
    </row>
    <row r="26" spans="1:10" ht="18.75" x14ac:dyDescent="0.3">
      <c r="D26" s="77" t="s">
        <v>85</v>
      </c>
      <c r="E26" s="77"/>
      <c r="F26" s="77"/>
      <c r="G26" s="77"/>
      <c r="H26" s="77"/>
      <c r="I26" s="77"/>
      <c r="J26" s="25"/>
    </row>
  </sheetData>
  <mergeCells count="16">
    <mergeCell ref="D22:I22"/>
    <mergeCell ref="D26:I26"/>
    <mergeCell ref="A1:B1"/>
    <mergeCell ref="C1:I1"/>
    <mergeCell ref="A2:B2"/>
    <mergeCell ref="C2:I2"/>
    <mergeCell ref="A4:I4"/>
    <mergeCell ref="D21:I21"/>
    <mergeCell ref="D6:I6"/>
    <mergeCell ref="C6:C8"/>
    <mergeCell ref="A6:A8"/>
    <mergeCell ref="D7:E7"/>
    <mergeCell ref="F7:G7"/>
    <mergeCell ref="H7:I7"/>
    <mergeCell ref="B6:B8"/>
    <mergeCell ref="D9:I9"/>
  </mergeCells>
  <pageMargins left="0.20866141699999999" right="0.20866141699999999" top="0" bottom="0" header="0.31496062992126" footer="0.31496062992126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Biểu 1. Dân số</vt:lpstr>
      <vt:lpstr>Biểu 2.Quy mô </vt:lpstr>
      <vt:lpstr>Biểu 3.Đội ngũ</vt:lpstr>
      <vt:lpstr>Biểu 4. CSVC</vt:lpstr>
    </vt:vector>
  </TitlesOfParts>
  <Company>LHHD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 Loi</dc:creator>
  <cp:lastModifiedBy>Admin</cp:lastModifiedBy>
  <cp:lastPrinted>2020-04-16T11:08:10Z</cp:lastPrinted>
  <dcterms:created xsi:type="dcterms:W3CDTF">2020-04-09T05:49:35Z</dcterms:created>
  <dcterms:modified xsi:type="dcterms:W3CDTF">2020-04-17T08:20:17Z</dcterms:modified>
</cp:coreProperties>
</file>